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ia\Desktop\"/>
    </mc:Choice>
  </mc:AlternateContent>
  <xr:revisionPtr revIDLastSave="0" documentId="8_{2A58AE6B-A317-46E3-91E0-7019BC5DCDAE}" xr6:coauthVersionLast="47" xr6:coauthVersionMax="47" xr10:uidLastSave="{00000000-0000-0000-0000-000000000000}"/>
  <bookViews>
    <workbookView xWindow="-28920" yWindow="-120" windowWidth="29040" windowHeight="15720" xr2:uid="{9F4E3039-5732-4AA8-B08F-034DEF944D5B}"/>
  </bookViews>
  <sheets>
    <sheet name="דיווח פרטני" sheetId="1" r:id="rId1"/>
    <sheet name="סיכום פניות ציבור בנושא עשן" sheetId="2" r:id="rId2"/>
    <sheet name="נהיגה חסכונית" sheetId="3" r:id="rId3"/>
    <sheet name="סיכום מצבת ופליטות" sheetId="4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4" l="1"/>
  <c r="D37" i="4"/>
  <c r="C37" i="4"/>
  <c r="B37" i="4"/>
  <c r="B38" i="4" s="1"/>
  <c r="B42" i="4" s="1"/>
  <c r="F34" i="4"/>
  <c r="B34" i="4"/>
  <c r="E33" i="4"/>
  <c r="D33" i="4"/>
  <c r="C33" i="4"/>
  <c r="B33" i="4"/>
  <c r="B35" i="4" s="1"/>
  <c r="B41" i="4" s="1"/>
  <c r="G34" i="4" s="1"/>
  <c r="K24" i="4"/>
  <c r="K22" i="4"/>
  <c r="K20" i="4"/>
  <c r="N18" i="4"/>
  <c r="M18" i="4"/>
  <c r="N17" i="4"/>
  <c r="M17" i="4"/>
  <c r="N16" i="4"/>
  <c r="M16" i="4"/>
  <c r="K16" i="4"/>
  <c r="H16" i="4"/>
  <c r="I16" i="4" s="1"/>
  <c r="N15" i="4"/>
  <c r="M15" i="4"/>
  <c r="K15" i="4"/>
  <c r="H15" i="4"/>
  <c r="I15" i="4" s="1"/>
  <c r="N14" i="4"/>
  <c r="M14" i="4"/>
  <c r="K14" i="4"/>
  <c r="H14" i="4"/>
  <c r="I14" i="4" s="1"/>
  <c r="N13" i="4"/>
  <c r="M13" i="4"/>
  <c r="K13" i="4"/>
  <c r="H13" i="4"/>
  <c r="I13" i="4" s="1"/>
  <c r="N12" i="4"/>
  <c r="M12" i="4"/>
  <c r="K12" i="4"/>
  <c r="I12" i="4"/>
  <c r="N11" i="4"/>
  <c r="M11" i="4"/>
  <c r="K11" i="4"/>
  <c r="H11" i="4"/>
  <c r="I11" i="4" s="1"/>
  <c r="N10" i="4"/>
  <c r="M10" i="4"/>
  <c r="K10" i="4"/>
  <c r="H10" i="4"/>
  <c r="I10" i="4" s="1"/>
  <c r="N9" i="4"/>
  <c r="M9" i="4"/>
  <c r="K9" i="4"/>
  <c r="H9" i="4"/>
  <c r="I9" i="4" s="1"/>
  <c r="N8" i="4"/>
  <c r="M8" i="4"/>
  <c r="K8" i="4"/>
  <c r="H8" i="4"/>
  <c r="I8" i="4" s="1"/>
  <c r="N7" i="4"/>
  <c r="M7" i="4"/>
  <c r="K7" i="4"/>
  <c r="I7" i="4"/>
  <c r="H7" i="4"/>
  <c r="N6" i="4"/>
  <c r="M6" i="4"/>
  <c r="K6" i="4"/>
  <c r="H6" i="4"/>
  <c r="I6" i="4" s="1"/>
  <c r="N5" i="4"/>
  <c r="M5" i="4"/>
  <c r="K5" i="4"/>
  <c r="H5" i="4"/>
  <c r="I5" i="4" s="1"/>
  <c r="A5" i="4"/>
  <c r="D5" i="4" s="1"/>
  <c r="F1" i="4"/>
  <c r="D1" i="4"/>
  <c r="B13" i="3"/>
  <c r="B4" i="3"/>
  <c r="B3" i="3"/>
  <c r="J8" i="2"/>
  <c r="H8" i="2" a="1"/>
  <c r="L8" i="2" s="1"/>
  <c r="F3" i="2"/>
  <c r="D3" i="2"/>
  <c r="K17" i="4" l="1"/>
  <c r="I17" i="4"/>
  <c r="G33" i="4"/>
  <c r="B5" i="4"/>
  <c r="C5" i="4"/>
  <c r="E5" i="4"/>
  <c r="H8" i="2"/>
  <c r="K8" i="2" s="1"/>
  <c r="F5" i="4" l="1"/>
  <c r="A6" i="4" l="1"/>
  <c r="E6" i="4" l="1"/>
  <c r="D6" i="4"/>
  <c r="C6" i="4"/>
  <c r="B6" i="4"/>
  <c r="F6" i="4" l="1"/>
  <c r="A7" i="4" l="1"/>
  <c r="D7" i="4" l="1"/>
  <c r="E7" i="4"/>
  <c r="C7" i="4"/>
  <c r="B7" i="4"/>
  <c r="F7" i="4" l="1"/>
  <c r="A8" i="4" l="1"/>
  <c r="E8" i="4" l="1"/>
  <c r="C8" i="4"/>
  <c r="B8" i="4"/>
  <c r="D8" i="4"/>
  <c r="F8" i="4" l="1"/>
  <c r="A9" i="4" l="1"/>
  <c r="D9" i="4" l="1"/>
  <c r="E9" i="4"/>
  <c r="C9" i="4"/>
  <c r="B9" i="4"/>
  <c r="F9" i="4" l="1"/>
  <c r="A10" i="4" l="1"/>
  <c r="E10" i="4" l="1"/>
  <c r="D10" i="4"/>
  <c r="C10" i="4"/>
  <c r="B10" i="4"/>
  <c r="F10" i="4" l="1"/>
  <c r="A11" i="4" s="1"/>
  <c r="E11" i="4" s="1"/>
  <c r="D11" i="4" l="1"/>
  <c r="B11" i="4"/>
  <c r="F11" i="4" s="1"/>
  <c r="A12" i="4" s="1"/>
  <c r="E12" i="4" s="1"/>
  <c r="C11" i="4"/>
  <c r="C12" i="4" l="1"/>
  <c r="D12" i="4"/>
  <c r="B12" i="4"/>
  <c r="F12" i="4" s="1"/>
  <c r="A13" i="4" s="1"/>
  <c r="E13" i="4" s="1"/>
  <c r="D13" i="4" l="1"/>
  <c r="B13" i="4"/>
  <c r="F13" i="4" s="1"/>
  <c r="A14" i="4" s="1"/>
  <c r="E14" i="4" s="1"/>
  <c r="C13" i="4"/>
  <c r="D14" i="4" l="1"/>
  <c r="B14" i="4"/>
  <c r="C14" i="4"/>
  <c r="F14" i="4" l="1"/>
  <c r="A15" i="4" s="1"/>
  <c r="E15" i="4" l="1"/>
  <c r="C15" i="4"/>
  <c r="B15" i="4"/>
  <c r="D15" i="4"/>
  <c r="F15" i="4" l="1"/>
  <c r="A16" i="4" s="1"/>
  <c r="E16" i="4" l="1"/>
  <c r="D16" i="4"/>
  <c r="C16" i="4"/>
  <c r="B16" i="4"/>
  <c r="F16" i="4" s="1"/>
  <c r="A17" i="4" s="1"/>
  <c r="D17" i="4" l="1"/>
  <c r="B17" i="4"/>
  <c r="E17" i="4"/>
  <c r="C17" i="4"/>
  <c r="F17" i="4" l="1"/>
  <c r="A18" i="4" s="1"/>
  <c r="E18" i="4" l="1"/>
  <c r="D18" i="4"/>
  <c r="C18" i="4"/>
  <c r="B18" i="4"/>
  <c r="F18" i="4" s="1"/>
  <c r="A19" i="4" s="1"/>
  <c r="B19" i="4" l="1"/>
  <c r="D19" i="4"/>
  <c r="C19" i="4"/>
  <c r="E19" i="4"/>
  <c r="F19" i="4" l="1"/>
  <c r="A20" i="4" s="1"/>
  <c r="E20" i="4" l="1"/>
  <c r="C20" i="4"/>
  <c r="B20" i="4"/>
  <c r="D20" i="4"/>
  <c r="F20" i="4" l="1"/>
  <c r="A21" i="4" s="1"/>
  <c r="E21" i="4" l="1"/>
  <c r="C21" i="4"/>
  <c r="B21" i="4"/>
  <c r="F21" i="4" s="1"/>
  <c r="A22" i="4" s="1"/>
  <c r="D21" i="4"/>
  <c r="E22" i="4" l="1"/>
  <c r="D22" i="4"/>
  <c r="C22" i="4"/>
  <c r="B22" i="4"/>
  <c r="F22" i="4" s="1"/>
  <c r="A23" i="4" s="1"/>
  <c r="E23" i="4" l="1"/>
  <c r="C23" i="4"/>
  <c r="B23" i="4"/>
  <c r="D23" i="4"/>
  <c r="F23" i="4" l="1"/>
  <c r="A24" i="4" s="1"/>
  <c r="B24" i="4" l="1"/>
  <c r="E24" i="4"/>
  <c r="D24" i="4"/>
  <c r="C24" i="4"/>
  <c r="F24" i="4" l="1"/>
  <c r="A25" i="4" s="1"/>
  <c r="E25" i="4" l="1"/>
  <c r="E26" i="4" s="1"/>
  <c r="C25" i="4"/>
  <c r="C26" i="4" s="1"/>
  <c r="B25" i="4"/>
  <c r="D25" i="4"/>
  <c r="D26" i="4" s="1"/>
  <c r="F25" i="4" l="1"/>
  <c r="B26" i="4"/>
  <c r="F2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<sst xmlns="http://schemas.openxmlformats.org/spreadsheetml/2006/main" count="3071" uniqueCount="102">
  <si>
    <t>XML6125CC</t>
  </si>
  <si>
    <t>אוטובוס עירוני</t>
  </si>
  <si>
    <t>סולר</t>
  </si>
  <si>
    <t>14,001-20,000</t>
  </si>
  <si>
    <t>Euro VI דיזל</t>
  </si>
  <si>
    <t>מסנן חלקיקים</t>
  </si>
  <si>
    <t>XML6125DD</t>
  </si>
  <si>
    <t>KLQ6129GQ2</t>
  </si>
  <si>
    <t>KLQ6121YA</t>
  </si>
  <si>
    <t>אוטובוס בינעירוני</t>
  </si>
  <si>
    <t>KLQ6125GEV3</t>
  </si>
  <si>
    <t>עירוני חשמלי</t>
  </si>
  <si>
    <t>חשמלי</t>
  </si>
  <si>
    <t>Zero Emission חשמלי</t>
  </si>
  <si>
    <t>ZK6121HQ</t>
  </si>
  <si>
    <t>ZK6126HGA</t>
  </si>
  <si>
    <t>TIGER</t>
  </si>
  <si>
    <t>B8R</t>
  </si>
  <si>
    <t>B8RLE</t>
  </si>
  <si>
    <t>סיכום פניות ציבור בנושא עשן</t>
  </si>
  <si>
    <t xml:space="preserve"> הוראות למניעה וצמצום של זיהום אוויר מצי כלי רכב של חברת</t>
  </si>
  <si>
    <t>ח.פ</t>
  </si>
  <si>
    <t>לפי סעיפים 16 ו- 41 לחוק אוויר נקי, התשס"ח – 2008</t>
  </si>
  <si>
    <t>שימו לב: בטבלה למטה סמנו ב-x את אופן הטיפול שבוצע בעקבות כל פנייה (ניתן לסמן יותר מעמודה אחת בכל שורה)</t>
  </si>
  <si>
    <r>
      <t xml:space="preserve">סוכום שנתי של פניות חוזרות </t>
    </r>
    <r>
      <rPr>
        <b/>
        <u/>
        <sz val="11"/>
        <color rgb="FFFF0000"/>
        <rFont val="Arial"/>
        <family val="2"/>
        <scheme val="minor"/>
      </rPr>
      <t>(טבלה אוטומטית)</t>
    </r>
  </si>
  <si>
    <t>תאריך פנייה</t>
  </si>
  <si>
    <t>מספר רישוי רכב</t>
  </si>
  <si>
    <t>הרכב עבר בהצלחה בדיקת זיהום אוויר בתוך 3 ימי עבודה</t>
  </si>
  <si>
    <t>הרכב הושבת זמנית עד שעבר בהצלחה בדיקת זיהום אוויר</t>
  </si>
  <si>
    <t>הרכב תוקן בעקבות הפנייה</t>
  </si>
  <si>
    <t>הרכב הושבת לחלוטין בעקבות הפנייה</t>
  </si>
  <si>
    <t>מספרי רישוי של כלי רכב עליהם התקבלה יותר מפניה אחת</t>
  </si>
  <si>
    <t>כמות פניות חוזרות לפי מספר רישוי</t>
  </si>
  <si>
    <t>סיכום כלל הפניות</t>
  </si>
  <si>
    <t xml:space="preserve">סיכום כמות כלי רכב עליהם התקבלו פניות חוזרות </t>
  </si>
  <si>
    <t>סיכום כלל פניות חוזרות בשנת הדיווח</t>
  </si>
  <si>
    <t>v</t>
  </si>
  <si>
    <t>סיכום ביצוע נהיגה חסכונית</t>
  </si>
  <si>
    <t>סיכום נתונים בדבר ביצוע הכשרה לנהיגה חסכונית בקרב נהגי כלי הרכב של החברה</t>
  </si>
  <si>
    <t>עמודה1</t>
  </si>
  <si>
    <t>.</t>
  </si>
  <si>
    <t>מספר הנהגים הקבועים על כלי רכב כבדים בחברה בשנת  2025</t>
  </si>
  <si>
    <t>מספר נהגי החברה שעברו הכשרה בשנת 2025</t>
  </si>
  <si>
    <t>מספר נהגי החברה שעברו הכשרה בשנת 2024</t>
  </si>
  <si>
    <t>מספר נהגי החברה שעברו הכשרה בשנת 2023</t>
  </si>
  <si>
    <t>שיעור (%) נהגי החברה שעברו הכשרה בשלוש השנים האחרונות</t>
  </si>
  <si>
    <t>(א) סיכום מצבת כלי הרכב ופליטות חלקיקים נשימים</t>
  </si>
  <si>
    <t>(ב) סיכום עמידה ביעדי רכש האוטובוסים העירוניים מאופסי הפליטה</t>
  </si>
  <si>
    <t>שנת ייצור</t>
  </si>
  <si>
    <t>משאית</t>
  </si>
  <si>
    <t>אוטובוס בינעירוני/תיירותי/הסעות</t>
  </si>
  <si>
    <t>אוטובוס מפרקי</t>
  </si>
  <si>
    <t>סיכום שנתי</t>
  </si>
  <si>
    <t>תקן יורו</t>
  </si>
  <si>
    <t>מספר כלי רכב מכל תקן יורו</t>
  </si>
  <si>
    <t>סוג אמצעי הנעה</t>
  </si>
  <si>
    <t>מספר כלי רכב בכל סוג אמצעי הנעה</t>
  </si>
  <si>
    <t>שנת הרכש</t>
  </si>
  <si>
    <t>שיעור הרכש אוטובוסים מאופסי פליטה מכלל הרכש העירוני שבוצעו בשנת הרכש (%)</t>
  </si>
  <si>
    <t>היברידי</t>
  </si>
  <si>
    <t>ביו-דיזל (תערובת 20%)</t>
  </si>
  <si>
    <t>גז טבעי דחוס</t>
  </si>
  <si>
    <t>גז טבעי נוזלי</t>
  </si>
  <si>
    <t>Euro IV 98% עם מסנן</t>
  </si>
  <si>
    <t>סה"כ כלי רכב</t>
  </si>
  <si>
    <t>מספר משאיות במשקל הכולל נמוך מ-40 טון (רלוונטי לצי משאיות)</t>
  </si>
  <si>
    <t>מספר כלי רכב עליהם מותקנים אמצעי הפחתת הפליטות (יריעות סולריות)</t>
  </si>
  <si>
    <t>פליטת חלקיקים ממוצעת מכלל צי כלי הרכב של החברה (גרם לק"מ)</t>
  </si>
  <si>
    <t>סך הכול לפי סוג</t>
  </si>
  <si>
    <t>(ג) סיכום פליטות גזי חממה</t>
  </si>
  <si>
    <t>מקור</t>
  </si>
  <si>
    <t>סה"כ פליטות</t>
  </si>
  <si>
    <t>גזי קירור (טון ש"ע פד"ח)</t>
  </si>
  <si>
    <t>אחוז מסה"כ הפליטות</t>
  </si>
  <si>
    <t xml:space="preserve"> (טון ש"ע פד"ח)</t>
  </si>
  <si>
    <t>טון CO2</t>
  </si>
  <si>
    <t>טון N2O</t>
  </si>
  <si>
    <t>טון CH4</t>
  </si>
  <si>
    <t>עבור מכלול 1</t>
  </si>
  <si>
    <t>דיווחי חובה</t>
  </si>
  <si>
    <t>פליטות ישירות - מכלול 1</t>
  </si>
  <si>
    <t>צריכת דלק של כלי רכב</t>
  </si>
  <si>
    <t>מערכות קירור</t>
  </si>
  <si>
    <t>סה"כ פליטות - מכלול 1</t>
  </si>
  <si>
    <t>פליטות עקיפות - מכלול 2</t>
  </si>
  <si>
    <t>טעינה</t>
  </si>
  <si>
    <t>סה"כ פליטות - מכלול 2</t>
  </si>
  <si>
    <t>סה"כ מכלול 1</t>
  </si>
  <si>
    <t>סה"כ מכלול 2</t>
  </si>
  <si>
    <t>דן בדרום</t>
  </si>
  <si>
    <t xml:space="preserve"> מספר ח.פ:</t>
  </si>
  <si>
    <t xml:space="preserve">*מילוי מתוך רשימת הבחירה המוצעת. הרשימה מוצגת בעת עמידה על התא ולחיצה על הכפתור מצד שמאל של התא. </t>
  </si>
  <si>
    <t xml:space="preserve">מספר רישוי </t>
  </si>
  <si>
    <t>תוצר ודגם רכב</t>
  </si>
  <si>
    <t>נסועה שנתית כוללת לשנת הדיווח (ק"מ)</t>
  </si>
  <si>
    <r>
      <rPr>
        <sz val="12"/>
        <color rgb="FFFF0000"/>
        <rFont val="Calibri"/>
        <family val="2"/>
      </rPr>
      <t>*</t>
    </r>
    <r>
      <rPr>
        <sz val="12"/>
        <rFont val="Calibri"/>
        <family val="2"/>
      </rPr>
      <t xml:space="preserve">סוג רכב </t>
    </r>
  </si>
  <si>
    <r>
      <rPr>
        <b/>
        <sz val="12"/>
        <color rgb="FFFF0000"/>
        <rFont val="Calibri"/>
        <family val="2"/>
      </rPr>
      <t>*</t>
    </r>
    <r>
      <rPr>
        <b/>
        <sz val="12"/>
        <rFont val="Calibri"/>
        <family val="2"/>
      </rPr>
      <t xml:space="preserve">אמצעי הנעה </t>
    </r>
  </si>
  <si>
    <r>
      <rPr>
        <b/>
        <sz val="12"/>
        <color rgb="FFFF0000"/>
        <rFont val="Calibri"/>
        <family val="2"/>
      </rPr>
      <t>*</t>
    </r>
    <r>
      <rPr>
        <b/>
        <sz val="12"/>
        <rFont val="Calibri"/>
        <family val="2"/>
      </rPr>
      <t>שנת ייצור</t>
    </r>
  </si>
  <si>
    <r>
      <rPr>
        <b/>
        <sz val="12"/>
        <color rgb="FFFF0000"/>
        <rFont val="Calibri"/>
        <family val="2"/>
      </rPr>
      <t>*</t>
    </r>
    <r>
      <rPr>
        <b/>
        <sz val="12"/>
        <rFont val="Calibri"/>
        <family val="2"/>
      </rPr>
      <t>משקל כולל (ק"ג)</t>
    </r>
  </si>
  <si>
    <r>
      <rPr>
        <b/>
        <sz val="12"/>
        <color rgb="FFFF0000"/>
        <rFont val="Calibri"/>
        <family val="2"/>
      </rPr>
      <t>*</t>
    </r>
    <r>
      <rPr>
        <b/>
        <sz val="12"/>
        <rFont val="Calibri"/>
        <family val="2"/>
      </rPr>
      <t>תקן יורו</t>
    </r>
  </si>
  <si>
    <r>
      <t xml:space="preserve">מקדם הפליטה של הרכב לפי תקן יורו </t>
    </r>
    <r>
      <rPr>
        <sz val="12"/>
        <rFont val="Calibri"/>
        <family val="2"/>
      </rPr>
      <t>(לפי התוספת הראשונה בהוראות)</t>
    </r>
    <r>
      <rPr>
        <b/>
        <sz val="12"/>
        <rFont val="Calibri"/>
        <family val="2"/>
      </rPr>
      <t xml:space="preserve">           </t>
    </r>
    <r>
      <rPr>
        <b/>
        <sz val="12"/>
        <color rgb="FFFF0000"/>
        <rFont val="Calibri"/>
        <family val="2"/>
      </rPr>
      <t>מילוי אוטומטי</t>
    </r>
  </si>
  <si>
    <r>
      <t xml:space="preserve">אמצעי הפחתת הפליטות המותקן בשיטת רטרופיט ברכב בשימוש </t>
    </r>
    <r>
      <rPr>
        <sz val="12"/>
        <rFont val="Calibri"/>
        <family val="2"/>
      </rPr>
      <t>(למשל יריעות סולריות או מסנן חלקיקים)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</si>
</sst>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 * #,##0.00_ ;_ * \-#,##0.00_ ;_ * &quot;-&quot;??_ ;_ @_ "/>
    <numFmt numFmtId="164" formatCode="_ * #,##0_ ;_ * \-#,##0_ ;_ * &quot;-&quot;??_ ;_ @_ "/>
    <numFmt numFmtId="165" formatCode="0.000"/>
    <numFmt numFmtId="166" formatCode="0.0%"/>
  </numFmts>
  <fonts count="5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indexed="8"/>
      <name val="Calibri"/>
      <family val="2"/>
      <charset val="177"/>
    </font>
    <font>
      <b/>
      <sz val="16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1"/>
      <color theme="1"/>
      <name val="Calibri"/>
      <family val="2"/>
      <charset val="177"/>
    </font>
    <font>
      <b/>
      <sz val="20"/>
      <name val="Calibri"/>
      <family val="2"/>
    </font>
    <font>
      <sz val="11"/>
      <color theme="1"/>
      <name val="Arial"/>
      <family val="2"/>
      <scheme val="minor"/>
    </font>
    <font>
      <b/>
      <sz val="12"/>
      <color theme="1"/>
      <name val="Calibri"/>
      <family val="2"/>
    </font>
    <font>
      <b/>
      <sz val="12"/>
      <name val="Arial"/>
      <family val="2"/>
      <scheme val="minor"/>
    </font>
    <font>
      <sz val="14"/>
      <color theme="1"/>
      <name val="Calibri"/>
      <family val="2"/>
      <charset val="177"/>
    </font>
    <font>
      <b/>
      <sz val="14"/>
      <color theme="1"/>
      <name val="David"/>
      <family val="2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4"/>
      <color theme="1"/>
      <name val="Arial"/>
      <family val="2"/>
    </font>
    <font>
      <sz val="14"/>
      <color theme="1"/>
      <name val="David"/>
      <family val="2"/>
    </font>
    <font>
      <b/>
      <u/>
      <sz val="11"/>
      <name val="Arial"/>
      <family val="2"/>
      <scheme val="minor"/>
    </font>
    <font>
      <b/>
      <u/>
      <sz val="11"/>
      <color rgb="FFFF0000"/>
      <name val="Arial"/>
      <family val="2"/>
      <scheme val="minor"/>
    </font>
    <font>
      <b/>
      <sz val="12"/>
      <color indexed="8"/>
      <name val="Calibri"/>
      <family val="2"/>
    </font>
    <font>
      <b/>
      <sz val="10"/>
      <name val="Arial"/>
      <family val="2"/>
      <scheme val="minor"/>
    </font>
    <font>
      <sz val="11"/>
      <color theme="1"/>
      <name val="Arial"/>
      <family val="2"/>
    </font>
    <font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b/>
      <sz val="14"/>
      <color rgb="FF8DB3E2"/>
      <name val="David"/>
      <family val="2"/>
    </font>
    <font>
      <b/>
      <sz val="11"/>
      <color theme="1"/>
      <name val="Arial"/>
      <family val="2"/>
    </font>
    <font>
      <b/>
      <sz val="20"/>
      <color theme="1"/>
      <name val="Calibri"/>
      <family val="2"/>
    </font>
    <font>
      <b/>
      <sz val="18"/>
      <name val="Arial"/>
      <family val="2"/>
      <scheme val="minor"/>
    </font>
    <font>
      <b/>
      <sz val="18"/>
      <color theme="1"/>
      <name val="David"/>
      <family val="2"/>
      <charset val="177"/>
    </font>
    <font>
      <sz val="18"/>
      <color theme="1"/>
      <name val="Calibri"/>
      <family val="2"/>
      <charset val="177"/>
    </font>
    <font>
      <sz val="20"/>
      <color theme="1"/>
      <name val="Arial"/>
      <family val="2"/>
      <scheme val="minor"/>
    </font>
    <font>
      <b/>
      <sz val="22"/>
      <color theme="1"/>
      <name val="Calibri"/>
      <family val="2"/>
    </font>
    <font>
      <b/>
      <sz val="16"/>
      <color theme="1"/>
      <name val="Calibri"/>
      <family val="2"/>
    </font>
    <font>
      <b/>
      <i/>
      <sz val="16"/>
      <color theme="1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6"/>
      <color theme="1"/>
      <name val="Calibri"/>
      <family val="2"/>
    </font>
    <font>
      <b/>
      <sz val="16"/>
      <color rgb="FF000000"/>
      <name val="Calibri"/>
      <family val="2"/>
    </font>
    <font>
      <b/>
      <sz val="24"/>
      <color theme="1"/>
      <name val="Calibri"/>
      <family val="2"/>
    </font>
    <font>
      <b/>
      <sz val="16"/>
      <color indexed="8"/>
      <name val="Calibri"/>
      <family val="2"/>
    </font>
    <font>
      <sz val="16"/>
      <color indexed="8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b/>
      <u/>
      <sz val="12"/>
      <name val="Calibri"/>
      <family val="2"/>
    </font>
    <font>
      <b/>
      <sz val="12"/>
      <color rgb="FFFF0000"/>
      <name val="Calibri"/>
      <family val="2"/>
    </font>
    <font>
      <sz val="12"/>
      <color rgb="FFFF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rgb="FFD8D8D8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8DB3E2"/>
      </patternFill>
    </fill>
    <fill>
      <patternFill patternType="solid">
        <fgColor theme="8" tint="0.59999389629810485"/>
        <bgColor rgb="FFA5A5A5"/>
      </patternFill>
    </fill>
    <fill>
      <patternFill patternType="solid">
        <fgColor theme="8" tint="0.59999389629810485"/>
        <bgColor rgb="FFBFBFBF"/>
      </patternFill>
    </fill>
    <fill>
      <patternFill patternType="solid">
        <fgColor theme="8" tint="0.59999389629810485"/>
        <bgColor rgb="FFF2F2F2"/>
      </patternFill>
    </fill>
    <fill>
      <patternFill patternType="solid">
        <fgColor theme="8" tint="0.59999389629810485"/>
        <bgColor rgb="FF8DB3E2"/>
      </patternFill>
    </fill>
    <fill>
      <patternFill patternType="solid">
        <fgColor indexed="9"/>
        <bgColor indexed="64"/>
      </patternFill>
    </fill>
    <fill>
      <patternFill patternType="solid">
        <fgColor theme="4" tint="0.39997558519241921"/>
        <bgColor rgb="FF8DB3E2"/>
      </patternFill>
    </fill>
  </fills>
  <borders count="5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/>
    <xf numFmtId="9" fontId="3" fillId="0" borderId="0" applyFont="0" applyFill="0" applyBorder="0" applyAlignment="0" applyProtection="0"/>
  </cellStyleXfs>
  <cellXfs count="180">
    <xf numFmtId="0" fontId="0" fillId="0" borderId="0" xfId="0"/>
    <xf numFmtId="0" fontId="8" fillId="5" borderId="0" xfId="3" applyFont="1" applyFill="1" applyAlignment="1" applyProtection="1">
      <alignment horizontal="right" vertical="center" wrapText="1"/>
      <protection hidden="1"/>
    </xf>
    <xf numFmtId="0" fontId="8" fillId="5" borderId="0" xfId="3" applyFont="1" applyFill="1" applyAlignment="1" applyProtection="1">
      <alignment horizontal="right" vertical="center"/>
      <protection hidden="1"/>
    </xf>
    <xf numFmtId="0" fontId="8" fillId="0" borderId="0" xfId="3" applyFont="1" applyAlignment="1" applyProtection="1">
      <alignment vertical="center" wrapText="1"/>
      <protection hidden="1"/>
    </xf>
    <xf numFmtId="0" fontId="9" fillId="0" borderId="0" xfId="0" applyFont="1" applyProtection="1">
      <protection hidden="1"/>
    </xf>
    <xf numFmtId="0" fontId="8" fillId="0" borderId="0" xfId="3" applyFont="1" applyAlignment="1" applyProtection="1">
      <alignment horizontal="center" vertical="center" wrapText="1"/>
      <protection hidden="1"/>
    </xf>
    <xf numFmtId="0" fontId="5" fillId="4" borderId="0" xfId="0" applyFont="1" applyFill="1" applyAlignment="1" applyProtection="1">
      <alignment vertical="center" readingOrder="2"/>
      <protection hidden="1"/>
    </xf>
    <xf numFmtId="0" fontId="10" fillId="4" borderId="0" xfId="3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readingOrder="2"/>
      <protection hidden="1"/>
    </xf>
    <xf numFmtId="0" fontId="11" fillId="4" borderId="0" xfId="0" applyFont="1" applyFill="1" applyProtection="1">
      <protection hidden="1"/>
    </xf>
    <xf numFmtId="0" fontId="12" fillId="0" borderId="0" xfId="3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right" vertical="center" readingOrder="2"/>
      <protection hidden="1"/>
    </xf>
    <xf numFmtId="0" fontId="14" fillId="0" borderId="0" xfId="0" applyFont="1" applyProtection="1">
      <protection hidden="1"/>
    </xf>
    <xf numFmtId="0" fontId="15" fillId="4" borderId="0" xfId="0" applyFont="1" applyFill="1" applyProtection="1">
      <protection hidden="1"/>
    </xf>
    <xf numFmtId="0" fontId="0" fillId="0" borderId="0" xfId="0" applyProtection="1">
      <protection hidden="1"/>
    </xf>
    <xf numFmtId="0" fontId="16" fillId="0" borderId="0" xfId="0" applyFont="1" applyProtection="1">
      <protection hidden="1"/>
    </xf>
    <xf numFmtId="0" fontId="13" fillId="0" borderId="0" xfId="0" applyFont="1" applyAlignment="1" applyProtection="1">
      <alignment horizontal="center" vertical="center" wrapText="1" readingOrder="2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8" fillId="5" borderId="0" xfId="0" applyFont="1" applyFill="1" applyProtection="1">
      <protection hidden="1"/>
    </xf>
    <xf numFmtId="0" fontId="8" fillId="5" borderId="0" xfId="3" applyFont="1" applyFill="1" applyAlignment="1" applyProtection="1">
      <alignment vertical="center" wrapText="1"/>
      <protection hidden="1"/>
    </xf>
    <xf numFmtId="0" fontId="20" fillId="6" borderId="3" xfId="3" applyFont="1" applyFill="1" applyBorder="1" applyAlignment="1" applyProtection="1">
      <alignment horizontal="center" vertical="top" wrapText="1" readingOrder="2"/>
      <protection hidden="1"/>
    </xf>
    <xf numFmtId="0" fontId="20" fillId="6" borderId="4" xfId="3" applyFont="1" applyFill="1" applyBorder="1" applyAlignment="1" applyProtection="1">
      <alignment horizontal="center" vertical="top" wrapText="1" readingOrder="2"/>
      <protection hidden="1"/>
    </xf>
    <xf numFmtId="0" fontId="21" fillId="5" borderId="5" xfId="3" applyFont="1" applyFill="1" applyBorder="1" applyAlignment="1" applyProtection="1">
      <alignment horizontal="right" vertical="top" wrapText="1" readingOrder="2"/>
      <protection hidden="1"/>
    </xf>
    <xf numFmtId="0" fontId="21" fillId="5" borderId="2" xfId="3" applyFont="1" applyFill="1" applyBorder="1" applyAlignment="1" applyProtection="1">
      <alignment horizontal="right" vertical="top" wrapText="1" readingOrder="2"/>
      <protection hidden="1"/>
    </xf>
    <xf numFmtId="0" fontId="21" fillId="5" borderId="6" xfId="3" applyFont="1" applyFill="1" applyBorder="1" applyAlignment="1" applyProtection="1">
      <alignment horizontal="right" vertical="top" wrapText="1" readingOrder="2"/>
      <protection hidden="1"/>
    </xf>
    <xf numFmtId="14" fontId="0" fillId="0" borderId="1" xfId="0" applyNumberFormat="1" applyBorder="1"/>
    <xf numFmtId="0" fontId="0" fillId="0" borderId="1" xfId="0" applyBorder="1"/>
    <xf numFmtId="0" fontId="22" fillId="2" borderId="2" xfId="0" applyFont="1" applyFill="1" applyBorder="1" applyProtection="1">
      <protection locked="0"/>
    </xf>
    <xf numFmtId="0" fontId="22" fillId="2" borderId="2" xfId="0" applyFont="1" applyFill="1" applyBorder="1" applyAlignment="1" applyProtection="1">
      <alignment horizontal="center"/>
      <protection locked="0"/>
    </xf>
    <xf numFmtId="0" fontId="22" fillId="2" borderId="7" xfId="0" applyFont="1" applyFill="1" applyBorder="1" applyAlignment="1" applyProtection="1">
      <alignment horizontal="center"/>
      <protection locked="0"/>
    </xf>
    <xf numFmtId="0" fontId="9" fillId="0" borderId="8" xfId="0" applyFont="1" applyBorder="1" applyProtection="1">
      <protection hidden="1"/>
    </xf>
    <xf numFmtId="0" fontId="23" fillId="0" borderId="9" xfId="0" applyFont="1" applyBorder="1" applyProtection="1">
      <protection hidden="1"/>
    </xf>
    <xf numFmtId="0" fontId="9" fillId="0" borderId="9" xfId="0" applyFont="1" applyBorder="1" applyProtection="1">
      <protection hidden="1"/>
    </xf>
    <xf numFmtId="0" fontId="24" fillId="0" borderId="0" xfId="0" applyFont="1" applyProtection="1">
      <protection hidden="1"/>
    </xf>
    <xf numFmtId="0" fontId="24" fillId="0" borderId="8" xfId="0" applyFont="1" applyBorder="1" applyProtection="1">
      <protection hidden="1"/>
    </xf>
    <xf numFmtId="0" fontId="22" fillId="2" borderId="7" xfId="0" applyFont="1" applyFill="1" applyBorder="1" applyProtection="1">
      <protection locked="0"/>
    </xf>
    <xf numFmtId="0" fontId="15" fillId="0" borderId="1" xfId="0" applyFont="1" applyBorder="1"/>
    <xf numFmtId="0" fontId="0" fillId="0" borderId="8" xfId="0" applyBorder="1" applyProtection="1">
      <protection hidden="1"/>
    </xf>
    <xf numFmtId="0" fontId="25" fillId="0" borderId="1" xfId="0" applyFont="1" applyBorder="1"/>
    <xf numFmtId="0" fontId="26" fillId="0" borderId="1" xfId="0" applyFont="1" applyBorder="1"/>
    <xf numFmtId="0" fontId="4" fillId="5" borderId="0" xfId="3" applyFont="1" applyFill="1" applyAlignment="1" applyProtection="1">
      <alignment horizontal="center" vertical="center" wrapText="1"/>
      <protection hidden="1"/>
    </xf>
    <xf numFmtId="0" fontId="13" fillId="4" borderId="0" xfId="0" applyFont="1" applyFill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20" fillId="6" borderId="2" xfId="3" applyFont="1" applyFill="1" applyBorder="1" applyAlignment="1" applyProtection="1">
      <alignment horizontal="right" vertical="center" readingOrder="2"/>
      <protection hidden="1"/>
    </xf>
    <xf numFmtId="0" fontId="20" fillId="6" borderId="2" xfId="3" applyFont="1" applyFill="1" applyBorder="1" applyAlignment="1" applyProtection="1">
      <alignment horizontal="center" vertical="center" readingOrder="2"/>
      <protection hidden="1"/>
    </xf>
    <xf numFmtId="0" fontId="0" fillId="7" borderId="0" xfId="0" applyFill="1" applyAlignment="1" applyProtection="1">
      <alignment vertical="center"/>
      <protection hidden="1"/>
    </xf>
    <xf numFmtId="0" fontId="27" fillId="7" borderId="0" xfId="0" applyFont="1" applyFill="1" applyAlignment="1" applyProtection="1">
      <alignment vertical="center"/>
      <protection hidden="1"/>
    </xf>
    <xf numFmtId="0" fontId="20" fillId="6" borderId="3" xfId="3" applyFont="1" applyFill="1" applyBorder="1" applyAlignment="1" applyProtection="1">
      <alignment horizontal="center" vertical="center" wrapText="1" readingOrder="2"/>
      <protection hidden="1"/>
    </xf>
    <xf numFmtId="1" fontId="22" fillId="2" borderId="2" xfId="1" applyNumberFormat="1" applyFont="1" applyFill="1" applyBorder="1" applyAlignment="1" applyProtection="1">
      <alignment horizontal="center"/>
      <protection locked="0"/>
    </xf>
    <xf numFmtId="0" fontId="20" fillId="6" borderId="2" xfId="3" applyFont="1" applyFill="1" applyBorder="1" applyAlignment="1" applyProtection="1">
      <alignment horizontal="center" vertical="center" wrapText="1" readingOrder="2"/>
      <protection hidden="1"/>
    </xf>
    <xf numFmtId="9" fontId="28" fillId="8" borderId="10" xfId="1" applyFont="1" applyFill="1" applyBorder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vertical="center" readingOrder="2"/>
      <protection hidden="1"/>
    </xf>
    <xf numFmtId="0" fontId="29" fillId="4" borderId="0" xfId="3" applyFont="1" applyFill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horizontal="center" vertical="center" readingOrder="2"/>
      <protection hidden="1"/>
    </xf>
    <xf numFmtId="0" fontId="30" fillId="4" borderId="0" xfId="0" applyFont="1" applyFill="1" applyProtection="1">
      <protection hidden="1"/>
    </xf>
    <xf numFmtId="0" fontId="31" fillId="0" borderId="0" xfId="0" applyFont="1" applyAlignment="1" applyProtection="1">
      <alignment vertical="center"/>
      <protection hidden="1"/>
    </xf>
    <xf numFmtId="0" fontId="32" fillId="0" borderId="0" xfId="0" applyFont="1" applyProtection="1">
      <protection hidden="1"/>
    </xf>
    <xf numFmtId="0" fontId="33" fillId="4" borderId="0" xfId="0" applyFont="1" applyFill="1" applyProtection="1">
      <protection hidden="1"/>
    </xf>
    <xf numFmtId="0" fontId="34" fillId="0" borderId="11" xfId="0" applyFont="1" applyBorder="1" applyAlignment="1" applyProtection="1">
      <alignment horizontal="right" vertical="center"/>
      <protection hidden="1"/>
    </xf>
    <xf numFmtId="0" fontId="35" fillId="0" borderId="0" xfId="0" applyFont="1" applyAlignment="1" applyProtection="1">
      <alignment vertical="center"/>
      <protection hidden="1"/>
    </xf>
    <xf numFmtId="0" fontId="36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alignment horizontal="right" vertical="center"/>
      <protection hidden="1"/>
    </xf>
    <xf numFmtId="0" fontId="37" fillId="0" borderId="0" xfId="0" applyFont="1" applyProtection="1">
      <protection hidden="1"/>
    </xf>
    <xf numFmtId="0" fontId="38" fillId="7" borderId="12" xfId="0" applyFont="1" applyFill="1" applyBorder="1" applyAlignment="1" applyProtection="1">
      <alignment horizontal="center" vertical="center"/>
      <protection hidden="1"/>
    </xf>
    <xf numFmtId="0" fontId="38" fillId="7" borderId="13" xfId="0" applyFont="1" applyFill="1" applyBorder="1" applyAlignment="1" applyProtection="1">
      <alignment horizontal="center" vertical="center"/>
      <protection hidden="1"/>
    </xf>
    <xf numFmtId="0" fontId="38" fillId="7" borderId="14" xfId="0" applyFont="1" applyFill="1" applyBorder="1" applyAlignment="1" applyProtection="1">
      <alignment horizontal="center" vertical="center" wrapText="1"/>
      <protection hidden="1"/>
    </xf>
    <xf numFmtId="0" fontId="38" fillId="7" borderId="15" xfId="0" applyFont="1" applyFill="1" applyBorder="1" applyAlignment="1" applyProtection="1">
      <alignment horizontal="center" vertical="center" wrapText="1"/>
      <protection hidden="1"/>
    </xf>
    <xf numFmtId="0" fontId="39" fillId="0" borderId="0" xfId="0" applyFont="1" applyProtection="1">
      <protection hidden="1"/>
    </xf>
    <xf numFmtId="0" fontId="38" fillId="7" borderId="12" xfId="0" applyFont="1" applyFill="1" applyBorder="1" applyAlignment="1" applyProtection="1">
      <alignment horizontal="right" vertical="top"/>
      <protection hidden="1"/>
    </xf>
    <xf numFmtId="0" fontId="38" fillId="7" borderId="13" xfId="0" applyFont="1" applyFill="1" applyBorder="1" applyAlignment="1" applyProtection="1">
      <alignment horizontal="right" vertical="top" wrapText="1"/>
      <protection hidden="1"/>
    </xf>
    <xf numFmtId="0" fontId="38" fillId="7" borderId="14" xfId="0" applyFont="1" applyFill="1" applyBorder="1" applyAlignment="1" applyProtection="1">
      <alignment horizontal="right" vertical="top" wrapText="1"/>
      <protection hidden="1"/>
    </xf>
    <xf numFmtId="0" fontId="38" fillId="7" borderId="16" xfId="0" applyFont="1" applyFill="1" applyBorder="1" applyAlignment="1">
      <alignment horizontal="right" vertical="top" wrapText="1"/>
    </xf>
    <xf numFmtId="0" fontId="38" fillId="7" borderId="17" xfId="0" applyFont="1" applyFill="1" applyBorder="1" applyAlignment="1">
      <alignment horizontal="right" vertical="top" wrapText="1"/>
    </xf>
    <xf numFmtId="0" fontId="35" fillId="9" borderId="18" xfId="0" applyFont="1" applyFill="1" applyBorder="1" applyAlignment="1" applyProtection="1">
      <alignment horizontal="center"/>
      <protection hidden="1"/>
    </xf>
    <xf numFmtId="0" fontId="39" fillId="10" borderId="19" xfId="0" applyFont="1" applyFill="1" applyBorder="1" applyAlignment="1" applyProtection="1">
      <alignment horizontal="center"/>
      <protection hidden="1"/>
    </xf>
    <xf numFmtId="0" fontId="39" fillId="10" borderId="18" xfId="0" applyFont="1" applyFill="1" applyBorder="1" applyAlignment="1" applyProtection="1">
      <alignment horizontal="center"/>
      <protection hidden="1"/>
    </xf>
    <xf numFmtId="0" fontId="35" fillId="11" borderId="20" xfId="0" applyFont="1" applyFill="1" applyBorder="1" applyAlignment="1" applyProtection="1">
      <alignment horizontal="center"/>
      <protection hidden="1"/>
    </xf>
    <xf numFmtId="0" fontId="35" fillId="10" borderId="21" xfId="0" applyFont="1" applyFill="1" applyBorder="1" applyAlignment="1" applyProtection="1">
      <alignment horizontal="right"/>
      <protection hidden="1"/>
    </xf>
    <xf numFmtId="0" fontId="39" fillId="10" borderId="22" xfId="0" applyFont="1" applyFill="1" applyBorder="1" applyAlignment="1" applyProtection="1">
      <alignment horizontal="center"/>
      <protection hidden="1"/>
    </xf>
    <xf numFmtId="0" fontId="35" fillId="10" borderId="22" xfId="0" applyFont="1" applyFill="1" applyBorder="1" applyAlignment="1" applyProtection="1">
      <alignment horizontal="right"/>
      <protection hidden="1"/>
    </xf>
    <xf numFmtId="0" fontId="39" fillId="10" borderId="23" xfId="0" applyFont="1" applyFill="1" applyBorder="1" applyAlignment="1" applyProtection="1">
      <alignment horizontal="center"/>
      <protection hidden="1"/>
    </xf>
    <xf numFmtId="0" fontId="4" fillId="4" borderId="24" xfId="0" applyFont="1" applyFill="1" applyBorder="1" applyAlignment="1" applyProtection="1">
      <alignment horizontal="right" vertical="top"/>
      <protection hidden="1"/>
    </xf>
    <xf numFmtId="9" fontId="35" fillId="4" borderId="25" xfId="1" applyFont="1" applyFill="1" applyBorder="1" applyAlignment="1">
      <alignment horizontal="right" vertical="top"/>
    </xf>
    <xf numFmtId="0" fontId="35" fillId="9" borderId="22" xfId="0" applyFont="1" applyFill="1" applyBorder="1" applyAlignment="1" applyProtection="1">
      <alignment horizontal="center"/>
      <protection hidden="1"/>
    </xf>
    <xf numFmtId="0" fontId="35" fillId="11" borderId="26" xfId="0" applyFont="1" applyFill="1" applyBorder="1" applyAlignment="1" applyProtection="1">
      <alignment horizontal="center"/>
      <protection hidden="1"/>
    </xf>
    <xf numFmtId="0" fontId="35" fillId="10" borderId="22" xfId="0" applyFont="1" applyFill="1" applyBorder="1" applyAlignment="1" applyProtection="1">
      <alignment horizontal="right" wrapText="1"/>
      <protection hidden="1"/>
    </xf>
    <xf numFmtId="0" fontId="35" fillId="10" borderId="22" xfId="0" applyFont="1" applyFill="1" applyBorder="1" applyAlignment="1" applyProtection="1">
      <alignment horizontal="center"/>
      <protection hidden="1"/>
    </xf>
    <xf numFmtId="0" fontId="35" fillId="10" borderId="27" xfId="0" applyFont="1" applyFill="1" applyBorder="1" applyAlignment="1" applyProtection="1">
      <alignment horizontal="right"/>
      <protection hidden="1"/>
    </xf>
    <xf numFmtId="0" fontId="39" fillId="10" borderId="28" xfId="0" applyFont="1" applyFill="1" applyBorder="1" applyAlignment="1" applyProtection="1">
      <alignment horizontal="center"/>
      <protection hidden="1"/>
    </xf>
    <xf numFmtId="0" fontId="35" fillId="10" borderId="28" xfId="0" applyFont="1" applyFill="1" applyBorder="1" applyAlignment="1" applyProtection="1">
      <alignment horizontal="center"/>
      <protection hidden="1"/>
    </xf>
    <xf numFmtId="0" fontId="39" fillId="10" borderId="29" xfId="0" applyFont="1" applyFill="1" applyBorder="1" applyAlignment="1" applyProtection="1">
      <alignment horizontal="center"/>
      <protection hidden="1"/>
    </xf>
    <xf numFmtId="0" fontId="35" fillId="11" borderId="30" xfId="0" applyFont="1" applyFill="1" applyBorder="1" applyAlignment="1" applyProtection="1">
      <alignment horizontal="center"/>
      <protection hidden="1"/>
    </xf>
    <xf numFmtId="0" fontId="35" fillId="10" borderId="31" xfId="0" applyFont="1" applyFill="1" applyBorder="1" applyAlignment="1" applyProtection="1">
      <alignment horizontal="center"/>
      <protection hidden="1"/>
    </xf>
    <xf numFmtId="0" fontId="35" fillId="11" borderId="31" xfId="0" applyFont="1" applyFill="1" applyBorder="1" applyAlignment="1" applyProtection="1">
      <alignment horizontal="center"/>
      <protection hidden="1"/>
    </xf>
    <xf numFmtId="0" fontId="35" fillId="10" borderId="32" xfId="0" applyFont="1" applyFill="1" applyBorder="1" applyAlignment="1" applyProtection="1">
      <alignment horizontal="center"/>
      <protection hidden="1"/>
    </xf>
    <xf numFmtId="0" fontId="4" fillId="4" borderId="33" xfId="0" applyFont="1" applyFill="1" applyBorder="1" applyAlignment="1" applyProtection="1">
      <alignment horizontal="right" vertical="top"/>
      <protection hidden="1"/>
    </xf>
    <xf numFmtId="9" fontId="35" fillId="4" borderId="34" xfId="1" applyFont="1" applyFill="1" applyBorder="1" applyAlignment="1">
      <alignment horizontal="right" vertical="top"/>
    </xf>
    <xf numFmtId="0" fontId="40" fillId="7" borderId="35" xfId="0" applyFont="1" applyFill="1" applyBorder="1" applyAlignment="1" applyProtection="1">
      <alignment horizontal="right" readingOrder="2"/>
      <protection hidden="1"/>
    </xf>
    <xf numFmtId="0" fontId="40" fillId="7" borderId="36" xfId="0" applyFont="1" applyFill="1" applyBorder="1" applyAlignment="1" applyProtection="1">
      <alignment horizontal="right" readingOrder="2"/>
      <protection hidden="1"/>
    </xf>
    <xf numFmtId="0" fontId="40" fillId="7" borderId="15" xfId="0" applyFont="1" applyFill="1" applyBorder="1" applyAlignment="1" applyProtection="1">
      <alignment horizontal="right" readingOrder="2"/>
      <protection hidden="1"/>
    </xf>
    <xf numFmtId="0" fontId="35" fillId="10" borderId="15" xfId="0" applyFont="1" applyFill="1" applyBorder="1" applyAlignment="1" applyProtection="1">
      <alignment horizontal="center"/>
      <protection hidden="1"/>
    </xf>
    <xf numFmtId="0" fontId="39" fillId="0" borderId="0" xfId="0" applyFont="1" applyAlignment="1" applyProtection="1">
      <alignment horizontal="center"/>
      <protection hidden="1"/>
    </xf>
    <xf numFmtId="0" fontId="0" fillId="10" borderId="15" xfId="0" applyFill="1" applyBorder="1" applyAlignment="1" applyProtection="1">
      <alignment horizontal="center"/>
      <protection hidden="1"/>
    </xf>
    <xf numFmtId="0" fontId="35" fillId="6" borderId="37" xfId="0" applyFont="1" applyFill="1" applyBorder="1" applyAlignment="1" applyProtection="1">
      <alignment horizontal="right"/>
      <protection hidden="1"/>
    </xf>
    <xf numFmtId="0" fontId="35" fillId="6" borderId="38" xfId="0" applyFont="1" applyFill="1" applyBorder="1" applyAlignment="1" applyProtection="1">
      <alignment horizontal="right"/>
      <protection hidden="1"/>
    </xf>
    <xf numFmtId="0" fontId="35" fillId="6" borderId="39" xfId="0" applyFont="1" applyFill="1" applyBorder="1" applyAlignment="1" applyProtection="1">
      <alignment horizontal="right"/>
      <protection hidden="1"/>
    </xf>
    <xf numFmtId="0" fontId="35" fillId="4" borderId="1" xfId="0" applyFont="1" applyFill="1" applyBorder="1" applyAlignment="1" applyProtection="1">
      <alignment horizontal="center"/>
      <protection hidden="1"/>
    </xf>
    <xf numFmtId="0" fontId="35" fillId="9" borderId="28" xfId="0" applyFont="1" applyFill="1" applyBorder="1" applyAlignment="1" applyProtection="1">
      <alignment horizontal="center"/>
      <protection hidden="1"/>
    </xf>
    <xf numFmtId="0" fontId="35" fillId="11" borderId="40" xfId="0" applyFont="1" applyFill="1" applyBorder="1" applyAlignment="1" applyProtection="1">
      <alignment horizontal="center"/>
      <protection hidden="1"/>
    </xf>
    <xf numFmtId="0" fontId="35" fillId="11" borderId="12" xfId="0" applyFont="1" applyFill="1" applyBorder="1" applyAlignment="1" applyProtection="1">
      <alignment horizontal="center" wrapText="1"/>
      <protection hidden="1"/>
    </xf>
    <xf numFmtId="0" fontId="35" fillId="11" borderId="13" xfId="0" applyFont="1" applyFill="1" applyBorder="1" applyAlignment="1" applyProtection="1">
      <alignment horizontal="center"/>
      <protection hidden="1"/>
    </xf>
    <xf numFmtId="0" fontId="35" fillId="11" borderId="15" xfId="0" applyFont="1" applyFill="1" applyBorder="1" applyAlignment="1" applyProtection="1">
      <alignment horizontal="center"/>
      <protection hidden="1"/>
    </xf>
    <xf numFmtId="0" fontId="41" fillId="0" borderId="11" xfId="0" applyFont="1" applyBorder="1" applyAlignment="1" applyProtection="1">
      <alignment vertical="center"/>
      <protection hidden="1"/>
    </xf>
    <xf numFmtId="0" fontId="42" fillId="6" borderId="4" xfId="3" applyFont="1" applyFill="1" applyBorder="1" applyAlignment="1" applyProtection="1">
      <alignment horizontal="center"/>
      <protection hidden="1"/>
    </xf>
    <xf numFmtId="0" fontId="42" fillId="6" borderId="41" xfId="3" applyFont="1" applyFill="1" applyBorder="1" applyAlignment="1" applyProtection="1">
      <alignment horizontal="center" vertical="center"/>
      <protection hidden="1"/>
    </xf>
    <xf numFmtId="0" fontId="42" fillId="6" borderId="41" xfId="3" applyFont="1" applyFill="1" applyBorder="1" applyAlignment="1" applyProtection="1">
      <alignment horizontal="center"/>
      <protection hidden="1"/>
    </xf>
    <xf numFmtId="0" fontId="42" fillId="6" borderId="42" xfId="3" applyFont="1" applyFill="1" applyBorder="1" applyAlignment="1" applyProtection="1">
      <alignment horizontal="center" wrapText="1"/>
      <protection hidden="1"/>
    </xf>
    <xf numFmtId="0" fontId="42" fillId="6" borderId="43" xfId="3" applyFont="1" applyFill="1" applyBorder="1" applyAlignment="1" applyProtection="1">
      <alignment horizontal="center"/>
      <protection hidden="1"/>
    </xf>
    <xf numFmtId="0" fontId="42" fillId="6" borderId="0" xfId="3" applyFont="1" applyFill="1" applyAlignment="1" applyProtection="1">
      <alignment horizontal="center"/>
      <protection hidden="1"/>
    </xf>
    <xf numFmtId="0" fontId="42" fillId="6" borderId="44" xfId="3" applyFont="1" applyFill="1" applyBorder="1" applyAlignment="1" applyProtection="1">
      <alignment horizontal="center" wrapText="1"/>
      <protection hidden="1"/>
    </xf>
    <xf numFmtId="0" fontId="42" fillId="6" borderId="45" xfId="3" applyFont="1" applyFill="1" applyBorder="1" applyAlignment="1" applyProtection="1">
      <alignment horizontal="center"/>
      <protection hidden="1"/>
    </xf>
    <xf numFmtId="0" fontId="35" fillId="12" borderId="46" xfId="3" applyFont="1" applyFill="1" applyBorder="1" applyProtection="1">
      <protection hidden="1"/>
    </xf>
    <xf numFmtId="0" fontId="39" fillId="12" borderId="47" xfId="3" applyFont="1" applyFill="1" applyBorder="1" applyProtection="1">
      <protection hidden="1"/>
    </xf>
    <xf numFmtId="0" fontId="39" fillId="12" borderId="48" xfId="3" applyFont="1" applyFill="1" applyBorder="1" applyProtection="1">
      <protection hidden="1"/>
    </xf>
    <xf numFmtId="0" fontId="42" fillId="12" borderId="49" xfId="3" applyFont="1" applyFill="1" applyBorder="1" applyAlignment="1" applyProtection="1">
      <alignment horizontal="right"/>
      <protection hidden="1"/>
    </xf>
    <xf numFmtId="0" fontId="42" fillId="12" borderId="50" xfId="3" applyFont="1" applyFill="1" applyBorder="1" applyAlignment="1" applyProtection="1">
      <alignment horizontal="right"/>
      <protection hidden="1"/>
    </xf>
    <xf numFmtId="0" fontId="42" fillId="12" borderId="51" xfId="3" applyFont="1" applyFill="1" applyBorder="1" applyAlignment="1" applyProtection="1">
      <alignment horizontal="right"/>
      <protection hidden="1"/>
    </xf>
    <xf numFmtId="0" fontId="39" fillId="12" borderId="49" xfId="3" applyFont="1" applyFill="1" applyBorder="1" applyProtection="1">
      <protection hidden="1"/>
    </xf>
    <xf numFmtId="4" fontId="39" fillId="12" borderId="50" xfId="2" applyNumberFormat="1" applyFont="1" applyFill="1" applyBorder="1" applyAlignment="1" applyProtection="1">
      <alignment horizontal="center"/>
      <protection hidden="1"/>
    </xf>
    <xf numFmtId="4" fontId="39" fillId="12" borderId="50" xfId="2" applyNumberFormat="1" applyFont="1" applyFill="1" applyBorder="1" applyAlignment="1" applyProtection="1">
      <protection hidden="1"/>
    </xf>
    <xf numFmtId="9" fontId="43" fillId="12" borderId="51" xfId="4" applyFont="1" applyFill="1" applyBorder="1" applyAlignment="1" applyProtection="1">
      <alignment horizontal="center"/>
      <protection hidden="1"/>
    </xf>
    <xf numFmtId="0" fontId="42" fillId="12" borderId="49" xfId="3" applyFont="1" applyFill="1" applyBorder="1" applyProtection="1">
      <protection hidden="1"/>
    </xf>
    <xf numFmtId="166" fontId="43" fillId="12" borderId="51" xfId="4" applyNumberFormat="1" applyFont="1" applyFill="1" applyBorder="1" applyAlignment="1" applyProtection="1">
      <alignment horizontal="center"/>
      <protection hidden="1"/>
    </xf>
    <xf numFmtId="0" fontId="42" fillId="12" borderId="52" xfId="3" applyFont="1" applyFill="1" applyBorder="1" applyProtection="1">
      <protection hidden="1"/>
    </xf>
    <xf numFmtId="4" fontId="39" fillId="12" borderId="53" xfId="2" applyNumberFormat="1" applyFont="1" applyFill="1" applyBorder="1" applyAlignment="1" applyProtection="1">
      <alignment horizontal="center"/>
      <protection hidden="1"/>
    </xf>
    <xf numFmtId="4" fontId="39" fillId="12" borderId="53" xfId="2" applyNumberFormat="1" applyFont="1" applyFill="1" applyBorder="1" applyAlignment="1" applyProtection="1">
      <protection hidden="1"/>
    </xf>
    <xf numFmtId="0" fontId="39" fillId="0" borderId="54" xfId="3" applyFont="1" applyBorder="1" applyProtection="1">
      <protection hidden="1"/>
    </xf>
    <xf numFmtId="0" fontId="39" fillId="0" borderId="0" xfId="3" applyFont="1" applyProtection="1">
      <protection hidden="1"/>
    </xf>
    <xf numFmtId="0" fontId="44" fillId="0" borderId="0" xfId="3" applyFont="1" applyProtection="1">
      <protection hidden="1"/>
    </xf>
    <xf numFmtId="0" fontId="45" fillId="0" borderId="0" xfId="3" applyFont="1" applyProtection="1">
      <protection hidden="1"/>
    </xf>
    <xf numFmtId="0" fontId="35" fillId="0" borderId="4" xfId="3" applyFont="1" applyBorder="1" applyProtection="1">
      <protection hidden="1"/>
    </xf>
    <xf numFmtId="4" fontId="35" fillId="0" borderId="42" xfId="3" applyNumberFormat="1" applyFont="1" applyBorder="1" applyAlignment="1" applyProtection="1">
      <alignment horizontal="center"/>
      <protection hidden="1"/>
    </xf>
    <xf numFmtId="4" fontId="35" fillId="0" borderId="0" xfId="3" applyNumberFormat="1" applyFont="1" applyAlignment="1" applyProtection="1">
      <alignment horizontal="center"/>
      <protection hidden="1"/>
    </xf>
    <xf numFmtId="0" fontId="35" fillId="0" borderId="55" xfId="3" applyFont="1" applyBorder="1" applyProtection="1">
      <protection hidden="1"/>
    </xf>
    <xf numFmtId="4" fontId="35" fillId="0" borderId="45" xfId="3" applyNumberFormat="1" applyFont="1" applyBorder="1" applyAlignment="1" applyProtection="1">
      <alignment horizontal="center"/>
      <protection hidden="1"/>
    </xf>
    <xf numFmtId="0" fontId="6" fillId="2" borderId="1" xfId="2" applyNumberFormat="1" applyFont="1" applyFill="1" applyBorder="1" applyAlignment="1" applyProtection="1">
      <alignment horizontal="center" vertical="center"/>
      <protection locked="0"/>
    </xf>
    <xf numFmtId="164" fontId="6" fillId="2" borderId="1" xfId="2" applyNumberFormat="1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>
      <alignment horizontal="right" vertical="top"/>
    </xf>
    <xf numFmtId="0" fontId="5" fillId="4" borderId="0" xfId="0" applyFont="1" applyFill="1" applyAlignment="1" applyProtection="1">
      <alignment vertical="top" readingOrder="2"/>
      <protection hidden="1"/>
    </xf>
    <xf numFmtId="0" fontId="5" fillId="4" borderId="0" xfId="0" applyFont="1" applyFill="1" applyAlignment="1" applyProtection="1">
      <alignment horizontal="right" vertical="top" readingOrder="2"/>
      <protection hidden="1"/>
    </xf>
    <xf numFmtId="0" fontId="5" fillId="4" borderId="0" xfId="0" applyFont="1" applyFill="1" applyAlignment="1" applyProtection="1">
      <alignment horizontal="center" vertical="top" readingOrder="2"/>
      <protection hidden="1"/>
    </xf>
    <xf numFmtId="0" fontId="5" fillId="4" borderId="0" xfId="0" applyFont="1" applyFill="1" applyAlignment="1" applyProtection="1">
      <alignment vertical="top"/>
      <protection hidden="1"/>
    </xf>
    <xf numFmtId="0" fontId="6" fillId="0" borderId="0" xfId="0" applyFont="1"/>
    <xf numFmtId="0" fontId="6" fillId="0" borderId="0" xfId="0" applyFont="1" applyProtection="1">
      <protection hidden="1"/>
    </xf>
    <xf numFmtId="0" fontId="6" fillId="0" borderId="0" xfId="0" applyFont="1" applyProtection="1">
      <protection locked="0"/>
    </xf>
    <xf numFmtId="0" fontId="46" fillId="0" borderId="0" xfId="0" applyFont="1"/>
    <xf numFmtId="0" fontId="6" fillId="4" borderId="0" xfId="0" applyFont="1" applyFill="1" applyProtection="1">
      <protection hidden="1"/>
    </xf>
    <xf numFmtId="0" fontId="5" fillId="0" borderId="0" xfId="0" applyFont="1" applyAlignment="1" applyProtection="1">
      <alignment vertical="center" readingOrder="2"/>
      <protection hidden="1"/>
    </xf>
    <xf numFmtId="0" fontId="47" fillId="0" borderId="0" xfId="0" applyFont="1" applyProtection="1">
      <protection hidden="1"/>
    </xf>
    <xf numFmtId="0" fontId="5" fillId="0" borderId="0" xfId="0" applyFont="1" applyAlignment="1" applyProtection="1">
      <alignment vertical="center" wrapText="1" readingOrder="2"/>
      <protection hidden="1"/>
    </xf>
    <xf numFmtId="0" fontId="6" fillId="5" borderId="7" xfId="0" applyFont="1" applyFill="1" applyBorder="1"/>
    <xf numFmtId="0" fontId="48" fillId="5" borderId="7" xfId="0" applyFont="1" applyFill="1" applyBorder="1" applyAlignment="1" applyProtection="1">
      <alignment horizontal="center" vertical="center" readingOrder="2"/>
      <protection hidden="1"/>
    </xf>
    <xf numFmtId="0" fontId="48" fillId="5" borderId="6" xfId="0" applyFont="1" applyFill="1" applyBorder="1" applyAlignment="1" applyProtection="1">
      <alignment horizontal="center" vertical="center" readingOrder="2"/>
      <protection hidden="1"/>
    </xf>
    <xf numFmtId="0" fontId="48" fillId="5" borderId="5" xfId="0" applyFont="1" applyFill="1" applyBorder="1" applyAlignment="1" applyProtection="1">
      <alignment horizontal="center" vertical="center" readingOrder="2"/>
      <protection hidden="1"/>
    </xf>
    <xf numFmtId="0" fontId="5" fillId="13" borderId="56" xfId="0" applyFont="1" applyFill="1" applyBorder="1" applyAlignment="1" applyProtection="1">
      <alignment horizontal="center" vertical="top" wrapText="1" readingOrder="2"/>
      <protection hidden="1"/>
    </xf>
    <xf numFmtId="0" fontId="5" fillId="13" borderId="57" xfId="0" applyFont="1" applyFill="1" applyBorder="1" applyAlignment="1" applyProtection="1">
      <alignment horizontal="center" vertical="top" wrapText="1" readingOrder="2"/>
      <protection hidden="1"/>
    </xf>
    <xf numFmtId="0" fontId="6" fillId="13" borderId="0" xfId="0" applyFont="1" applyFill="1" applyAlignment="1" applyProtection="1">
      <alignment horizontal="center" vertical="top" wrapText="1" readingOrder="2"/>
      <protection hidden="1"/>
    </xf>
    <xf numFmtId="1" fontId="5" fillId="13" borderId="0" xfId="0" applyNumberFormat="1" applyFont="1" applyFill="1" applyAlignment="1" applyProtection="1">
      <alignment horizontal="center" vertical="top" wrapText="1" readingOrder="2"/>
      <protection hidden="1"/>
    </xf>
    <xf numFmtId="3" fontId="5" fillId="13" borderId="57" xfId="0" applyNumberFormat="1" applyFont="1" applyFill="1" applyBorder="1" applyAlignment="1" applyProtection="1">
      <alignment horizontal="center" vertical="top" wrapText="1" readingOrder="2"/>
      <protection hidden="1"/>
    </xf>
    <xf numFmtId="0" fontId="5" fillId="13" borderId="0" xfId="0" applyFont="1" applyFill="1" applyAlignment="1" applyProtection="1">
      <alignment horizontal="center" vertical="top" wrapText="1" readingOrder="2"/>
      <protection hidden="1"/>
    </xf>
    <xf numFmtId="165" fontId="5" fillId="13" borderId="57" xfId="0" applyNumberFormat="1" applyFont="1" applyFill="1" applyBorder="1" applyAlignment="1" applyProtection="1">
      <alignment horizontal="center" vertical="top" wrapText="1" readingOrder="2"/>
      <protection hidden="1"/>
    </xf>
    <xf numFmtId="165" fontId="5" fillId="13" borderId="57" xfId="0" applyNumberFormat="1" applyFont="1" applyFill="1" applyBorder="1" applyAlignment="1" applyProtection="1">
      <alignment horizontal="center" vertical="top" wrapText="1" readingOrder="2"/>
      <protection locked="0"/>
    </xf>
    <xf numFmtId="1" fontId="6" fillId="2" borderId="1" xfId="2" applyNumberFormat="1" applyFont="1" applyFill="1" applyBorder="1" applyAlignment="1" applyProtection="1">
      <alignment horizontal="center" vertical="center"/>
      <protection locked="0"/>
    </xf>
    <xf numFmtId="165" fontId="6" fillId="3" borderId="2" xfId="0" applyNumberFormat="1" applyFont="1" applyFill="1" applyBorder="1" applyAlignment="1" applyProtection="1">
      <alignment horizontal="center" vertical="center"/>
      <protection hidden="1"/>
    </xf>
    <xf numFmtId="165" fontId="6" fillId="3" borderId="2" xfId="0" applyNumberFormat="1" applyFont="1" applyFill="1" applyBorder="1" applyAlignment="1" applyProtection="1">
      <alignment horizontal="right" vertical="center"/>
      <protection hidden="1"/>
    </xf>
    <xf numFmtId="165" fontId="6" fillId="3" borderId="2" xfId="0" applyNumberFormat="1" applyFont="1" applyFill="1" applyBorder="1" applyAlignment="1" applyProtection="1">
      <alignment horizontal="right"/>
      <protection hidden="1"/>
    </xf>
    <xf numFmtId="165" fontId="6" fillId="3" borderId="2" xfId="0" applyNumberFormat="1" applyFont="1" applyFill="1" applyBorder="1" applyAlignment="1" applyProtection="1">
      <alignment horizontal="center"/>
      <protection hidden="1"/>
    </xf>
    <xf numFmtId="0" fontId="46" fillId="0" borderId="0" xfId="0" applyFont="1" applyAlignment="1">
      <alignment wrapText="1"/>
    </xf>
  </cellXfs>
  <cellStyles count="5">
    <cellStyle name="Comma 2" xfId="2" xr:uid="{F375B176-C86B-4232-B3E3-2E08A4AF496D}"/>
    <cellStyle name="Normal" xfId="0" builtinId="0"/>
    <cellStyle name="Normal 2" xfId="3" xr:uid="{2150AE89-D821-4C21-8D01-D247F974A3DB}"/>
    <cellStyle name="Percent" xfId="1" builtinId="5"/>
    <cellStyle name="Percent 2" xfId="4" xr:uid="{D0CF2CC8-728B-49A9-9F07-C7BAA42B44BA}"/>
  </cellStyles>
  <dxfs count="40">
    <dxf>
      <font>
        <color theme="1"/>
      </font>
    </dxf>
    <dxf>
      <font>
        <color theme="1"/>
      </font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scheme val="none"/>
      </font>
      <fill>
        <patternFill patternType="solid">
          <bgColor theme="8" tint="0.59999389629810485"/>
        </patternFill>
      </fill>
      <alignment horizontal="center" textRotation="0" wrapText="0" indent="0" justifyLastLine="0" shrinkToFit="0"/>
      <protection locked="1" hidden="1"/>
    </dxf>
    <dxf>
      <font>
        <b/>
        <strike val="0"/>
        <outline val="0"/>
        <shadow val="0"/>
        <u val="none"/>
        <vertAlign val="baseline"/>
        <name val="Calibri"/>
        <family val="2"/>
        <scheme val="none"/>
      </font>
      <fill>
        <patternFill patternType="solid">
          <bgColor theme="8" tint="0.59999389629810485"/>
        </patternFill>
      </fill>
      <alignment horizontal="center" textRotation="0" wrapText="0" indent="0" justifyLastLine="0" shrinkToFit="0"/>
      <border>
        <left style="thin">
          <color rgb="FF000000"/>
        </left>
        <right style="thin">
          <color rgb="FF000000"/>
        </right>
      </border>
      <protection locked="1" hidden="1"/>
    </dxf>
    <dxf>
      <font>
        <b/>
        <strike val="0"/>
        <outline val="0"/>
        <shadow val="0"/>
        <u val="none"/>
        <vertAlign val="baseline"/>
        <name val="Calibri"/>
        <family val="2"/>
        <scheme val="none"/>
      </font>
      <fill>
        <patternFill patternType="solid">
          <bgColor theme="8" tint="0.59999389629810485"/>
        </patternFill>
      </fill>
      <alignment horizontal="center" textRotation="0" wrapText="0" indent="0" justifyLastLine="0" shrinkToFit="0"/>
      <border>
        <left style="thin">
          <color rgb="FF000000"/>
        </left>
        <right style="thin">
          <color rgb="FF000000"/>
        </right>
      </border>
      <protection locked="1" hidden="1"/>
    </dxf>
    <dxf>
      <font>
        <b/>
        <strike val="0"/>
        <outline val="0"/>
        <shadow val="0"/>
        <u val="none"/>
        <vertAlign val="baseline"/>
        <name val="Calibri"/>
        <family val="2"/>
        <scheme val="none"/>
      </font>
      <fill>
        <patternFill patternType="solid">
          <bgColor theme="8" tint="0.59999389629810485"/>
        </patternFill>
      </fill>
      <alignment horizontal="center" textRotation="0" wrapText="0" indent="0" justifyLastLine="0" shrinkToFit="0"/>
      <protection locked="1" hidden="1"/>
    </dxf>
    <dxf>
      <border outline="0">
        <bottom style="medium">
          <color rgb="FF000000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protection locked="1" hidden="1"/>
    </dxf>
    <dxf>
      <font>
        <b/>
        <strike val="0"/>
        <outline val="0"/>
        <shadow val="0"/>
        <u val="none"/>
        <vertAlign val="baseline"/>
        <name val="Calibri"/>
        <family val="2"/>
        <scheme val="none"/>
      </font>
      <fill>
        <patternFill patternType="solid">
          <bgColor theme="8" tint="0.59999389629810485"/>
        </patternFill>
      </fill>
      <alignment horizontal="center" textRotation="0" wrapText="0" indent="0" justifyLastLine="0" shrinkToFit="0"/>
      <protection locked="1" hidden="1"/>
    </dxf>
    <dxf>
      <alignment horizontal="right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fill>
        <patternFill patternType="solid">
          <fgColor rgb="FF8DB3E2"/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fill>
        <patternFill patternType="solid"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fill>
        <patternFill patternType="solid"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fill>
        <patternFill patternType="solid"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fill>
        <patternFill patternType="solid"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fill>
        <patternFill patternType="solid"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protection locked="1" hidden="1"/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fill>
        <patternFill patternType="solid"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sz val="18"/>
        <color theme="1"/>
        <name val="Calibri"/>
        <family val="2"/>
        <scheme val="none"/>
      </font>
      <fill>
        <patternFill patternType="solid">
          <fgColor rgb="FF8DB3E2"/>
          <bgColor theme="4" tint="0.59999389629810485"/>
        </patternFill>
      </fill>
      <alignment horizontal="center" vertical="center" textRotation="0" indent="0" justifyLastLine="0" shrinkToFit="0" readingOrder="0"/>
      <protection locked="1" hidden="1"/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numFmt numFmtId="13" formatCode="0%"/>
      <alignment horizontal="center" textRotation="0" indent="0" justifyLastLine="0" shrinkToFit="0" readingOrder="0"/>
      <protection locked="1" hidden="1"/>
    </dxf>
    <dxf>
      <font>
        <b/>
        <sz val="12"/>
        <color indexed="8"/>
        <name val="Calibri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1" hidden="1"/>
    </dxf>
    <dxf>
      <protection locked="1" hidden="1"/>
    </dxf>
    <dxf>
      <alignment horizontal="center" textRotation="0" indent="0" justifyLastLine="0" shrinkToFit="0" readingOrder="0"/>
      <protection locked="1" hidden="1"/>
    </dxf>
    <dxf>
      <fill>
        <patternFill patternType="solid">
          <fgColor rgb="FF8DB3E2"/>
          <bgColor theme="4" tint="0.59999389629810485"/>
        </patternFill>
      </fill>
      <alignment vertical="center" textRotation="0" wrapText="0" indent="0" justifyLastLine="0" shrinkToFit="0"/>
      <protection locked="1" hidden="1"/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</dxfs>
  <tableStyles count="3" defaultTableStyle="TableStyleMedium2" defaultPivotStyle="PivotStyleLight16">
    <tableStyle name="נהיגה חסכונית-style" pivot="0" count="3" xr9:uid="{4787A593-75DF-4E71-B0E9-85D8695B306B}">
      <tableStyleElement type="headerRow" dxfId="39"/>
      <tableStyleElement type="firstRowStripe" dxfId="38"/>
      <tableStyleElement type="secondRowStripe" dxfId="37"/>
    </tableStyle>
    <tableStyle name="סיכום דיווח פרטני-style" pivot="0" count="3" xr9:uid="{CB86419F-B884-44C8-A575-63E53B898270}">
      <tableStyleElement type="headerRow" dxfId="31"/>
      <tableStyleElement type="firstRowStripe" dxfId="30"/>
      <tableStyleElement type="secondRowStripe" dxfId="29"/>
    </tableStyle>
    <tableStyle name="סיכום דיווח פרטני-style 2" pivot="0" count="3" xr9:uid="{87C232BE-2243-4013-92ED-92720538D194}">
      <tableStyleElement type="headerRow" dxfId="28"/>
      <tableStyleElement type="firstRowStripe" dxfId="27"/>
      <tableStyleElement type="secondRowStripe" dxfId="2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AppData/Local/Microsoft/Windows/INetCache/Content.Outlook/LN3GDWNG/&#1491;&#1493;&#1495;%20&#1510;&#1497;&#1497;%20&#1512;&#1499;&#1489;%20&#1491;&#1503;%20&#1489;&#1491;&#1512;&#1493;&#1501;%202025.xlsx" TargetMode="External"/><Relationship Id="rId2" Type="http://schemas.openxmlformats.org/officeDocument/2006/relationships/externalLinkPath" Target="file:///C:\Users\elia\AppData\Local\Microsoft\Windows\INetCache\Content.Outlook\LN3GDWNG\&#1491;&#1493;&#1495;%20&#1510;&#1497;&#1497;%20&#1512;&#1499;&#1489;%20&#1491;&#1503;%20&#1489;&#1491;&#1512;&#1493;&#1501;%202025.xlsx" TargetMode="External"/><Relationship Id="rId1" Type="http://schemas.openxmlformats.org/officeDocument/2006/relationships/externalLinkPath" Target="/Users/elia/AppData/Local/Microsoft/Windows/INetCache/Content.Outlook/LN3GDWNG/&#1491;&#1493;&#1495;%20&#1510;&#1497;&#1497;%20&#1512;&#1499;&#1489;%20&#1491;&#1503;%20&#1489;&#1491;&#1512;&#1493;&#1501;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הנחיות"/>
      <sheetName val="פרטי המדווח"/>
      <sheetName val="דיווח פרטני"/>
      <sheetName val="דיווח רכש מאופס פליטות- תח&quot;צ"/>
      <sheetName val="צריכת דלק של כלי רכב"/>
      <sheetName val="מערכות מיזוג וקירור"/>
      <sheetName val="טעינת חשמל לכלי רכב"/>
      <sheetName val="פניות בנושא עשן"/>
      <sheetName val="נהיגה חסכונית"/>
      <sheetName val="סיכום מצבת ופליטות- אוטומטי"/>
      <sheetName val="פליטות חלקיקים"/>
      <sheetName val="GWP"/>
      <sheetName val="גיליון3"/>
      <sheetName val="מיפוי שמות"/>
      <sheetName val="מקדמי פליטה"/>
    </sheetNames>
    <sheetDataSet>
      <sheetData sheetId="0"/>
      <sheetData sheetId="1">
        <row r="6">
          <cell r="E6" t="str">
            <v>דן בדרום</v>
          </cell>
        </row>
        <row r="7">
          <cell r="E7">
            <v>515267953</v>
          </cell>
        </row>
      </sheetData>
      <sheetData sheetId="2">
        <row r="1">
          <cell r="C1" t="str">
            <v>דן בדרום</v>
          </cell>
          <cell r="D1" t="str">
            <v xml:space="preserve"> מספר ח.פ:</v>
          </cell>
          <cell r="E1">
            <v>515267953</v>
          </cell>
        </row>
        <row r="4">
          <cell r="D4" t="str">
            <v xml:space="preserve">*מילוי מתוך רשימת הבחירה המוצעת. הרשימה מוצגת בעת עמידה על התא ולחיצה על הכפתור מצד שמאל של התא. </v>
          </cell>
        </row>
        <row r="5">
          <cell r="C5" t="str">
            <v xml:space="preserve">*סוג רכב </v>
          </cell>
          <cell r="D5" t="str">
            <v xml:space="preserve">*אמצעי הנעה </v>
          </cell>
          <cell r="E5" t="str">
            <v>*שנת ייצור</v>
          </cell>
          <cell r="G5" t="str">
            <v>*תקן יורו</v>
          </cell>
        </row>
        <row r="6">
          <cell r="C6" t="str">
            <v>אוטובוס עירוני</v>
          </cell>
          <cell r="D6" t="str">
            <v>סולר</v>
          </cell>
          <cell r="E6">
            <v>2016</v>
          </cell>
          <cell r="G6" t="str">
            <v>Euro VI דיזל</v>
          </cell>
          <cell r="I6" t="str">
            <v>מסנן חלקיקים</v>
          </cell>
        </row>
        <row r="7">
          <cell r="C7" t="str">
            <v>אוטובוס עירוני</v>
          </cell>
          <cell r="D7" t="str">
            <v>סולר</v>
          </cell>
          <cell r="E7">
            <v>2016</v>
          </cell>
          <cell r="G7" t="str">
            <v>Euro VI דיזל</v>
          </cell>
          <cell r="I7" t="str">
            <v>מסנן חלקיקים</v>
          </cell>
        </row>
        <row r="8">
          <cell r="C8" t="str">
            <v>אוטובוס עירוני</v>
          </cell>
          <cell r="D8" t="str">
            <v>סולר</v>
          </cell>
          <cell r="E8">
            <v>2016</v>
          </cell>
          <cell r="G8" t="str">
            <v>Euro VI דיזל</v>
          </cell>
          <cell r="I8" t="str">
            <v>מסנן חלקיקים</v>
          </cell>
        </row>
        <row r="9">
          <cell r="C9" t="str">
            <v>אוטובוס עירוני</v>
          </cell>
          <cell r="D9" t="str">
            <v>סולר</v>
          </cell>
          <cell r="E9">
            <v>2016</v>
          </cell>
          <cell r="G9" t="str">
            <v>Euro VI דיזל</v>
          </cell>
          <cell r="I9" t="str">
            <v>מסנן חלקיקים</v>
          </cell>
        </row>
        <row r="10">
          <cell r="C10" t="str">
            <v>אוטובוס עירוני</v>
          </cell>
          <cell r="D10" t="str">
            <v>סולר</v>
          </cell>
          <cell r="E10">
            <v>2016</v>
          </cell>
          <cell r="G10" t="str">
            <v>Euro VI דיזל</v>
          </cell>
          <cell r="I10" t="str">
            <v>מסנן חלקיקים</v>
          </cell>
        </row>
        <row r="11">
          <cell r="C11" t="str">
            <v>אוטובוס עירוני</v>
          </cell>
          <cell r="D11" t="str">
            <v>סולר</v>
          </cell>
          <cell r="E11">
            <v>2016</v>
          </cell>
          <cell r="G11" t="str">
            <v>Euro VI דיזל</v>
          </cell>
          <cell r="I11" t="str">
            <v>מסנן חלקיקים</v>
          </cell>
        </row>
        <row r="12">
          <cell r="C12" t="str">
            <v>אוטובוס עירוני</v>
          </cell>
          <cell r="D12" t="str">
            <v>סולר</v>
          </cell>
          <cell r="E12">
            <v>2016</v>
          </cell>
          <cell r="G12" t="str">
            <v>Euro VI דיזל</v>
          </cell>
          <cell r="I12" t="str">
            <v>מסנן חלקיקים</v>
          </cell>
        </row>
        <row r="13">
          <cell r="C13" t="str">
            <v>אוטובוס עירוני</v>
          </cell>
          <cell r="D13" t="str">
            <v>סולר</v>
          </cell>
          <cell r="E13">
            <v>2016</v>
          </cell>
          <cell r="G13" t="str">
            <v>Euro VI דיזל</v>
          </cell>
          <cell r="I13" t="str">
            <v>מסנן חלקיקים</v>
          </cell>
        </row>
        <row r="14">
          <cell r="C14" t="str">
            <v>אוטובוס עירוני</v>
          </cell>
          <cell r="D14" t="str">
            <v>סולר</v>
          </cell>
          <cell r="E14">
            <v>2016</v>
          </cell>
          <cell r="G14" t="str">
            <v>Euro VI דיזל</v>
          </cell>
          <cell r="I14" t="str">
            <v>מסנן חלקיקים</v>
          </cell>
        </row>
        <row r="15">
          <cell r="C15" t="str">
            <v>אוטובוס עירוני</v>
          </cell>
          <cell r="D15" t="str">
            <v>סולר</v>
          </cell>
          <cell r="E15">
            <v>2016</v>
          </cell>
          <cell r="G15" t="str">
            <v>Euro VI דיזל</v>
          </cell>
          <cell r="I15" t="str">
            <v>מסנן חלקיקים</v>
          </cell>
        </row>
        <row r="16">
          <cell r="C16" t="str">
            <v>אוטובוס עירוני</v>
          </cell>
          <cell r="D16" t="str">
            <v>סולר</v>
          </cell>
          <cell r="E16">
            <v>2016</v>
          </cell>
          <cell r="G16" t="str">
            <v>Euro VI דיזל</v>
          </cell>
          <cell r="I16" t="str">
            <v>מסנן חלקיקים</v>
          </cell>
        </row>
        <row r="17">
          <cell r="C17" t="str">
            <v>אוטובוס עירוני</v>
          </cell>
          <cell r="D17" t="str">
            <v>סולר</v>
          </cell>
          <cell r="E17">
            <v>2016</v>
          </cell>
          <cell r="G17" t="str">
            <v>Euro VI דיזל</v>
          </cell>
          <cell r="I17" t="str">
            <v>מסנן חלקיקים</v>
          </cell>
        </row>
        <row r="18">
          <cell r="C18" t="str">
            <v>אוטובוס עירוני</v>
          </cell>
          <cell r="D18" t="str">
            <v>סולר</v>
          </cell>
          <cell r="E18">
            <v>2016</v>
          </cell>
          <cell r="G18" t="str">
            <v>Euro VI דיזל</v>
          </cell>
          <cell r="I18" t="str">
            <v>מסנן חלקיקים</v>
          </cell>
        </row>
        <row r="19">
          <cell r="C19" t="str">
            <v>אוטובוס עירוני</v>
          </cell>
          <cell r="D19" t="str">
            <v>סולר</v>
          </cell>
          <cell r="E19">
            <v>2016</v>
          </cell>
          <cell r="G19" t="str">
            <v>Euro VI דיזל</v>
          </cell>
          <cell r="I19" t="str">
            <v>מסנן חלקיקים</v>
          </cell>
        </row>
        <row r="20">
          <cell r="C20" t="str">
            <v>אוטובוס עירוני</v>
          </cell>
          <cell r="D20" t="str">
            <v>סולר</v>
          </cell>
          <cell r="E20">
            <v>2016</v>
          </cell>
          <cell r="G20" t="str">
            <v>Euro VI דיזל</v>
          </cell>
          <cell r="I20" t="str">
            <v>מסנן חלקיקים</v>
          </cell>
        </row>
        <row r="21">
          <cell r="C21" t="str">
            <v>אוטובוס עירוני</v>
          </cell>
          <cell r="D21" t="str">
            <v>סולר</v>
          </cell>
          <cell r="E21">
            <v>2016</v>
          </cell>
          <cell r="G21" t="str">
            <v>Euro VI דיזל</v>
          </cell>
          <cell r="I21" t="str">
            <v>מסנן חלקיקים</v>
          </cell>
        </row>
        <row r="22">
          <cell r="C22" t="str">
            <v>אוטובוס עירוני</v>
          </cell>
          <cell r="D22" t="str">
            <v>סולר</v>
          </cell>
          <cell r="E22">
            <v>2016</v>
          </cell>
          <cell r="G22" t="str">
            <v>Euro VI דיזל</v>
          </cell>
          <cell r="I22" t="str">
            <v>מסנן חלקיקים</v>
          </cell>
        </row>
        <row r="23">
          <cell r="C23" t="str">
            <v>אוטובוס עירוני</v>
          </cell>
          <cell r="D23" t="str">
            <v>סולר</v>
          </cell>
          <cell r="E23">
            <v>2016</v>
          </cell>
          <cell r="G23" t="str">
            <v>Euro VI דיזל</v>
          </cell>
          <cell r="I23" t="str">
            <v>מסנן חלקיקים</v>
          </cell>
        </row>
        <row r="24">
          <cell r="C24" t="str">
            <v>אוטובוס עירוני</v>
          </cell>
          <cell r="D24" t="str">
            <v>סולר</v>
          </cell>
          <cell r="E24">
            <v>2016</v>
          </cell>
          <cell r="G24" t="str">
            <v>Euro VI דיזל</v>
          </cell>
          <cell r="I24" t="str">
            <v>מסנן חלקיקים</v>
          </cell>
        </row>
        <row r="25">
          <cell r="C25" t="str">
            <v>אוטובוס עירוני</v>
          </cell>
          <cell r="D25" t="str">
            <v>סולר</v>
          </cell>
          <cell r="E25">
            <v>2018</v>
          </cell>
          <cell r="G25" t="str">
            <v>Euro VI דיזל</v>
          </cell>
          <cell r="I25" t="str">
            <v>מסנן חלקיקים</v>
          </cell>
        </row>
        <row r="26">
          <cell r="C26" t="str">
            <v>אוטובוס עירוני</v>
          </cell>
          <cell r="D26" t="str">
            <v>סולר</v>
          </cell>
          <cell r="E26">
            <v>2018</v>
          </cell>
          <cell r="G26" t="str">
            <v>Euro VI דיזל</v>
          </cell>
          <cell r="I26" t="str">
            <v>מסנן חלקיקים</v>
          </cell>
        </row>
        <row r="27">
          <cell r="C27" t="str">
            <v>אוטובוס בינעירוני</v>
          </cell>
          <cell r="D27" t="str">
            <v>סולר</v>
          </cell>
          <cell r="E27">
            <v>2019</v>
          </cell>
          <cell r="G27" t="str">
            <v>Euro VI דיזל</v>
          </cell>
          <cell r="I27" t="str">
            <v>מסנן חלקיקים</v>
          </cell>
        </row>
        <row r="28">
          <cell r="C28" t="str">
            <v>אוטובוס בינעירוני</v>
          </cell>
          <cell r="D28" t="str">
            <v>סולר</v>
          </cell>
          <cell r="E28">
            <v>2019</v>
          </cell>
          <cell r="G28" t="str">
            <v>Euro VI דיזל</v>
          </cell>
          <cell r="I28" t="str">
            <v>מסנן חלקיקים</v>
          </cell>
        </row>
        <row r="29">
          <cell r="C29" t="str">
            <v>אוטובוס בינעירוני</v>
          </cell>
          <cell r="D29" t="str">
            <v>סולר</v>
          </cell>
          <cell r="E29">
            <v>2020</v>
          </cell>
          <cell r="G29" t="str">
            <v>Euro VI דיזל</v>
          </cell>
          <cell r="I29" t="str">
            <v>מסנן חלקיקים</v>
          </cell>
        </row>
        <row r="30">
          <cell r="C30" t="str">
            <v>אוטובוס בינעירוני</v>
          </cell>
          <cell r="D30" t="str">
            <v>סולר</v>
          </cell>
          <cell r="E30">
            <v>2020</v>
          </cell>
          <cell r="G30" t="str">
            <v>Euro VI דיזל</v>
          </cell>
          <cell r="I30" t="str">
            <v>מסנן חלקיקים</v>
          </cell>
        </row>
        <row r="31">
          <cell r="C31" t="str">
            <v>אוטובוס בינעירוני</v>
          </cell>
          <cell r="D31" t="str">
            <v>סולר</v>
          </cell>
          <cell r="E31">
            <v>2020</v>
          </cell>
          <cell r="G31" t="str">
            <v>Euro VI דיזל</v>
          </cell>
          <cell r="I31" t="str">
            <v>מסנן חלקיקים</v>
          </cell>
        </row>
        <row r="32">
          <cell r="C32" t="str">
            <v>אוטובוס בינעירוני</v>
          </cell>
          <cell r="D32" t="str">
            <v>סולר</v>
          </cell>
          <cell r="E32">
            <v>2020</v>
          </cell>
          <cell r="G32" t="str">
            <v>Euro VI דיזל</v>
          </cell>
          <cell r="I32" t="str">
            <v>מסנן חלקיקים</v>
          </cell>
        </row>
        <row r="33">
          <cell r="C33" t="str">
            <v>אוטובוס בינעירוני</v>
          </cell>
          <cell r="D33" t="str">
            <v>סולר</v>
          </cell>
          <cell r="E33">
            <v>2021</v>
          </cell>
          <cell r="G33" t="str">
            <v>Euro VI דיזל</v>
          </cell>
          <cell r="I33" t="str">
            <v>מסנן חלקיקים</v>
          </cell>
        </row>
        <row r="34">
          <cell r="C34" t="str">
            <v>אוטובוס בינעירוני</v>
          </cell>
          <cell r="D34" t="str">
            <v>סולר</v>
          </cell>
          <cell r="E34">
            <v>2022</v>
          </cell>
          <cell r="G34" t="str">
            <v>Euro VI דיזל</v>
          </cell>
          <cell r="I34" t="str">
            <v>מסנן חלקיקים</v>
          </cell>
        </row>
        <row r="35">
          <cell r="C35" t="str">
            <v>אוטובוס בינעירוני</v>
          </cell>
          <cell r="D35" t="str">
            <v>סולר</v>
          </cell>
          <cell r="E35">
            <v>2022</v>
          </cell>
          <cell r="G35" t="str">
            <v>Euro VI דיזל</v>
          </cell>
          <cell r="I35" t="str">
            <v>מסנן חלקיקים</v>
          </cell>
        </row>
        <row r="36">
          <cell r="C36" t="str">
            <v>אוטובוס בינעירוני</v>
          </cell>
          <cell r="D36" t="str">
            <v>סולר</v>
          </cell>
          <cell r="E36">
            <v>2022</v>
          </cell>
          <cell r="G36" t="str">
            <v>Euro VI דיזל</v>
          </cell>
          <cell r="I36" t="str">
            <v>מסנן חלקיקים</v>
          </cell>
        </row>
        <row r="37">
          <cell r="C37" t="str">
            <v>אוטובוס בינעירוני</v>
          </cell>
          <cell r="D37" t="str">
            <v>סולר</v>
          </cell>
          <cell r="E37">
            <v>2022</v>
          </cell>
          <cell r="G37" t="str">
            <v>Euro VI דיזל</v>
          </cell>
          <cell r="I37" t="str">
            <v>מסנן חלקיקים</v>
          </cell>
        </row>
        <row r="38">
          <cell r="C38" t="str">
            <v>עירוני חשמלי</v>
          </cell>
          <cell r="D38" t="str">
            <v>חשמלי</v>
          </cell>
          <cell r="E38">
            <v>2025</v>
          </cell>
          <cell r="G38" t="str">
            <v>Zero Emission חשמלי</v>
          </cell>
        </row>
        <row r="39">
          <cell r="C39" t="str">
            <v>עירוני חשמלי</v>
          </cell>
          <cell r="D39" t="str">
            <v>חשמלי</v>
          </cell>
          <cell r="E39">
            <v>2025</v>
          </cell>
          <cell r="G39" t="str">
            <v>Zero Emission חשמלי</v>
          </cell>
        </row>
        <row r="40">
          <cell r="C40" t="str">
            <v>עירוני חשמלי</v>
          </cell>
          <cell r="D40" t="str">
            <v>חשמלי</v>
          </cell>
          <cell r="E40">
            <v>2025</v>
          </cell>
          <cell r="G40" t="str">
            <v>Zero Emission חשמלי</v>
          </cell>
        </row>
        <row r="41">
          <cell r="C41" t="str">
            <v>עירוני חשמלי</v>
          </cell>
          <cell r="D41" t="str">
            <v>חשמלי</v>
          </cell>
          <cell r="E41">
            <v>2025</v>
          </cell>
          <cell r="G41" t="str">
            <v>Zero Emission חשמלי</v>
          </cell>
        </row>
        <row r="42">
          <cell r="C42" t="str">
            <v>עירוני חשמלי</v>
          </cell>
          <cell r="D42" t="str">
            <v>חשמלי</v>
          </cell>
          <cell r="E42">
            <v>2022</v>
          </cell>
          <cell r="G42" t="str">
            <v>Zero Emission חשמלי</v>
          </cell>
        </row>
        <row r="43">
          <cell r="C43" t="str">
            <v>עירוני חשמלי</v>
          </cell>
          <cell r="D43" t="str">
            <v>חשמלי</v>
          </cell>
          <cell r="E43">
            <v>2023</v>
          </cell>
          <cell r="G43" t="str">
            <v>Zero Emission חשמלי</v>
          </cell>
        </row>
        <row r="44">
          <cell r="C44" t="str">
            <v>עירוני חשמלי</v>
          </cell>
          <cell r="D44" t="str">
            <v>חשמלי</v>
          </cell>
          <cell r="E44">
            <v>2023</v>
          </cell>
          <cell r="G44" t="str">
            <v>Zero Emission חשמלי</v>
          </cell>
        </row>
        <row r="45">
          <cell r="C45" t="str">
            <v>עירוני חשמלי</v>
          </cell>
          <cell r="D45" t="str">
            <v>חשמלי</v>
          </cell>
          <cell r="E45">
            <v>2023</v>
          </cell>
          <cell r="G45" t="str">
            <v>Zero Emission חשמלי</v>
          </cell>
        </row>
        <row r="46">
          <cell r="C46" t="str">
            <v>עירוני חשמלי</v>
          </cell>
          <cell r="D46" t="str">
            <v>חשמלי</v>
          </cell>
          <cell r="E46">
            <v>2023</v>
          </cell>
          <cell r="G46" t="str">
            <v>Zero Emission חשמלי</v>
          </cell>
        </row>
        <row r="47">
          <cell r="C47" t="str">
            <v>עירוני חשמלי</v>
          </cell>
          <cell r="D47" t="str">
            <v>חשמלי</v>
          </cell>
          <cell r="E47">
            <v>2023</v>
          </cell>
          <cell r="G47" t="str">
            <v>Zero Emission חשמלי</v>
          </cell>
        </row>
        <row r="48">
          <cell r="C48" t="str">
            <v>עירוני חשמלי</v>
          </cell>
          <cell r="D48" t="str">
            <v>חשמלי</v>
          </cell>
          <cell r="E48">
            <v>2023</v>
          </cell>
          <cell r="G48" t="str">
            <v>Zero Emission חשמלי</v>
          </cell>
        </row>
        <row r="49">
          <cell r="C49" t="str">
            <v>עירוני חשמלי</v>
          </cell>
          <cell r="D49" t="str">
            <v>חשמלי</v>
          </cell>
          <cell r="E49">
            <v>2023</v>
          </cell>
          <cell r="G49" t="str">
            <v>Zero Emission חשמלי</v>
          </cell>
        </row>
        <row r="50">
          <cell r="C50" t="str">
            <v>אוטובוס בינעירוני</v>
          </cell>
          <cell r="D50" t="str">
            <v>סולר</v>
          </cell>
          <cell r="E50">
            <v>2016</v>
          </cell>
          <cell r="G50" t="str">
            <v>Euro VI דיזל</v>
          </cell>
          <cell r="I50" t="str">
            <v>מסנן חלקיקים</v>
          </cell>
        </row>
        <row r="51">
          <cell r="C51" t="str">
            <v>אוטובוס בינעירוני</v>
          </cell>
          <cell r="D51" t="str">
            <v>סולר</v>
          </cell>
          <cell r="E51">
            <v>2016</v>
          </cell>
          <cell r="G51" t="str">
            <v>Euro VI דיזל</v>
          </cell>
          <cell r="I51" t="str">
            <v>מסנן חלקיקים</v>
          </cell>
        </row>
        <row r="52">
          <cell r="C52" t="str">
            <v>אוטובוס בינעירוני</v>
          </cell>
          <cell r="D52" t="str">
            <v>סולר</v>
          </cell>
          <cell r="E52">
            <v>2016</v>
          </cell>
          <cell r="G52" t="str">
            <v>Euro VI דיזל</v>
          </cell>
          <cell r="I52" t="str">
            <v>מסנן חלקיקים</v>
          </cell>
        </row>
        <row r="53">
          <cell r="C53" t="str">
            <v>אוטובוס בינעירוני</v>
          </cell>
          <cell r="D53" t="str">
            <v>סולר</v>
          </cell>
          <cell r="E53">
            <v>2016</v>
          </cell>
          <cell r="G53" t="str">
            <v>Euro VI דיזל</v>
          </cell>
          <cell r="I53" t="str">
            <v>מסנן חלקיקים</v>
          </cell>
        </row>
        <row r="54">
          <cell r="C54" t="str">
            <v>אוטובוס בינעירוני</v>
          </cell>
          <cell r="D54" t="str">
            <v>סולר</v>
          </cell>
          <cell r="E54">
            <v>2016</v>
          </cell>
          <cell r="G54" t="str">
            <v>Euro VI דיזל</v>
          </cell>
          <cell r="I54" t="str">
            <v>מסנן חלקיקים</v>
          </cell>
        </row>
        <row r="55">
          <cell r="C55" t="str">
            <v>אוטובוס בינעירוני</v>
          </cell>
          <cell r="D55" t="str">
            <v>סולר</v>
          </cell>
          <cell r="E55">
            <v>2016</v>
          </cell>
          <cell r="G55" t="str">
            <v>Euro VI דיזל</v>
          </cell>
          <cell r="I55" t="str">
            <v>מסנן חלקיקים</v>
          </cell>
        </row>
        <row r="56">
          <cell r="C56" t="str">
            <v>אוטובוס בינעירוני</v>
          </cell>
          <cell r="D56" t="str">
            <v>סולר</v>
          </cell>
          <cell r="E56">
            <v>2016</v>
          </cell>
          <cell r="G56" t="str">
            <v>Euro VI דיזל</v>
          </cell>
          <cell r="I56" t="str">
            <v>מסנן חלקיקים</v>
          </cell>
        </row>
        <row r="57">
          <cell r="C57" t="str">
            <v>אוטובוס בינעירוני</v>
          </cell>
          <cell r="D57" t="str">
            <v>סולר</v>
          </cell>
          <cell r="E57">
            <v>2016</v>
          </cell>
          <cell r="G57" t="str">
            <v>Euro VI דיזל</v>
          </cell>
          <cell r="I57" t="str">
            <v>מסנן חלקיקים</v>
          </cell>
        </row>
        <row r="58">
          <cell r="C58" t="str">
            <v>אוטובוס בינעירוני</v>
          </cell>
          <cell r="D58" t="str">
            <v>סולר</v>
          </cell>
          <cell r="E58">
            <v>2016</v>
          </cell>
          <cell r="G58" t="str">
            <v>Euro VI דיזל</v>
          </cell>
          <cell r="I58" t="str">
            <v>מסנן חלקיקים</v>
          </cell>
        </row>
        <row r="59">
          <cell r="C59" t="str">
            <v>אוטובוס בינעירוני</v>
          </cell>
          <cell r="D59" t="str">
            <v>סולר</v>
          </cell>
          <cell r="E59">
            <v>2016</v>
          </cell>
          <cell r="G59" t="str">
            <v>Euro VI דיזל</v>
          </cell>
          <cell r="I59" t="str">
            <v>מסנן חלקיקים</v>
          </cell>
        </row>
        <row r="60">
          <cell r="C60" t="str">
            <v>אוטובוס בינעירוני</v>
          </cell>
          <cell r="D60" t="str">
            <v>סולר</v>
          </cell>
          <cell r="E60">
            <v>2016</v>
          </cell>
          <cell r="G60" t="str">
            <v>Euro VI דיזל</v>
          </cell>
          <cell r="I60" t="str">
            <v>מסנן חלקיקים</v>
          </cell>
        </row>
        <row r="61">
          <cell r="C61" t="str">
            <v>אוטובוס בינעירוני</v>
          </cell>
          <cell r="D61" t="str">
            <v>סולר</v>
          </cell>
          <cell r="E61">
            <v>2016</v>
          </cell>
          <cell r="G61" t="str">
            <v>Euro VI דיזל</v>
          </cell>
          <cell r="I61" t="str">
            <v>מסנן חלקיקים</v>
          </cell>
        </row>
        <row r="62">
          <cell r="C62" t="str">
            <v>אוטובוס בינעירוני</v>
          </cell>
          <cell r="D62" t="str">
            <v>סולר</v>
          </cell>
          <cell r="E62">
            <v>2016</v>
          </cell>
          <cell r="G62" t="str">
            <v>Euro VI דיזל</v>
          </cell>
          <cell r="I62" t="str">
            <v>מסנן חלקיקים</v>
          </cell>
        </row>
        <row r="63">
          <cell r="C63" t="str">
            <v>אוטובוס בינעירוני</v>
          </cell>
          <cell r="D63" t="str">
            <v>סולר</v>
          </cell>
          <cell r="E63">
            <v>2016</v>
          </cell>
          <cell r="G63" t="str">
            <v>Euro VI דיזל</v>
          </cell>
          <cell r="I63" t="str">
            <v>מסנן חלקיקים</v>
          </cell>
        </row>
        <row r="64">
          <cell r="C64" t="str">
            <v>אוטובוס בינעירוני</v>
          </cell>
          <cell r="D64" t="str">
            <v>סולר</v>
          </cell>
          <cell r="E64">
            <v>2016</v>
          </cell>
          <cell r="G64" t="str">
            <v>Euro VI דיזל</v>
          </cell>
          <cell r="I64" t="str">
            <v>מסנן חלקיקים</v>
          </cell>
        </row>
        <row r="65">
          <cell r="C65" t="str">
            <v>אוטובוס בינעירוני</v>
          </cell>
          <cell r="D65" t="str">
            <v>סולר</v>
          </cell>
          <cell r="E65">
            <v>2016</v>
          </cell>
          <cell r="G65" t="str">
            <v>Euro VI דיזל</v>
          </cell>
          <cell r="I65" t="str">
            <v>מסנן חלקיקים</v>
          </cell>
        </row>
        <row r="66">
          <cell r="C66" t="str">
            <v>אוטובוס בינעירוני</v>
          </cell>
          <cell r="D66" t="str">
            <v>סולר</v>
          </cell>
          <cell r="E66">
            <v>2016</v>
          </cell>
          <cell r="G66" t="str">
            <v>Euro VI דיזל</v>
          </cell>
          <cell r="I66" t="str">
            <v>מסנן חלקיקים</v>
          </cell>
        </row>
        <row r="67">
          <cell r="C67" t="str">
            <v>אוטובוס בינעירוני</v>
          </cell>
          <cell r="D67" t="str">
            <v>סולר</v>
          </cell>
          <cell r="E67">
            <v>2016</v>
          </cell>
          <cell r="G67" t="str">
            <v>Euro VI דיזל</v>
          </cell>
          <cell r="I67" t="str">
            <v>מסנן חלקיקים</v>
          </cell>
        </row>
        <row r="68">
          <cell r="C68" t="str">
            <v>אוטובוס בינעירוני</v>
          </cell>
          <cell r="D68" t="str">
            <v>סולר</v>
          </cell>
          <cell r="E68">
            <v>2016</v>
          </cell>
          <cell r="G68" t="str">
            <v>Euro VI דיזל</v>
          </cell>
          <cell r="I68" t="str">
            <v>מסנן חלקיקים</v>
          </cell>
        </row>
        <row r="69">
          <cell r="C69" t="str">
            <v>אוטובוס עירוני</v>
          </cell>
          <cell r="D69" t="str">
            <v>סולר</v>
          </cell>
          <cell r="E69">
            <v>2016</v>
          </cell>
          <cell r="G69" t="str">
            <v>Euro VI דיזל</v>
          </cell>
          <cell r="I69" t="str">
            <v>מסנן חלקיקים</v>
          </cell>
        </row>
        <row r="70">
          <cell r="C70" t="str">
            <v>אוטובוס עירוני</v>
          </cell>
          <cell r="D70" t="str">
            <v>סולר</v>
          </cell>
          <cell r="E70">
            <v>2016</v>
          </cell>
          <cell r="G70" t="str">
            <v>Euro VI דיזל</v>
          </cell>
          <cell r="I70" t="str">
            <v>מסנן חלקיקים</v>
          </cell>
        </row>
        <row r="71">
          <cell r="C71" t="str">
            <v>אוטובוס עירוני</v>
          </cell>
          <cell r="D71" t="str">
            <v>סולר</v>
          </cell>
          <cell r="E71">
            <v>2016</v>
          </cell>
          <cell r="G71" t="str">
            <v>Euro VI דיזל</v>
          </cell>
          <cell r="I71" t="str">
            <v>מסנן חלקיקים</v>
          </cell>
        </row>
        <row r="72">
          <cell r="C72" t="str">
            <v>אוטובוס בינעירוני</v>
          </cell>
          <cell r="D72" t="str">
            <v>סולר</v>
          </cell>
          <cell r="E72">
            <v>2017</v>
          </cell>
          <cell r="G72" t="str">
            <v>Euro VI דיזל</v>
          </cell>
          <cell r="I72" t="str">
            <v>מסנן חלקיקים</v>
          </cell>
        </row>
        <row r="73">
          <cell r="C73" t="str">
            <v>אוטובוס בינעירוני</v>
          </cell>
          <cell r="D73" t="str">
            <v>סולר</v>
          </cell>
          <cell r="E73">
            <v>2017</v>
          </cell>
          <cell r="G73" t="str">
            <v>Euro VI דיזל</v>
          </cell>
          <cell r="I73" t="str">
            <v>מסנן חלקיקים</v>
          </cell>
        </row>
        <row r="74">
          <cell r="C74" t="str">
            <v>אוטובוס בינעירוני</v>
          </cell>
          <cell r="D74" t="str">
            <v>סולר</v>
          </cell>
          <cell r="E74">
            <v>2016</v>
          </cell>
          <cell r="G74" t="str">
            <v>Euro VI דיזל</v>
          </cell>
          <cell r="I74" t="str">
            <v>מסנן חלקיקים</v>
          </cell>
        </row>
        <row r="75">
          <cell r="C75" t="str">
            <v>אוטובוס בינעירוני</v>
          </cell>
          <cell r="D75" t="str">
            <v>סולר</v>
          </cell>
          <cell r="E75">
            <v>2018</v>
          </cell>
          <cell r="G75" t="str">
            <v>Euro VI דיזל</v>
          </cell>
          <cell r="I75" t="str">
            <v>מסנן חלקיקים</v>
          </cell>
        </row>
        <row r="76">
          <cell r="C76" t="str">
            <v>אוטובוס בינעירוני</v>
          </cell>
          <cell r="D76" t="str">
            <v>סולר</v>
          </cell>
          <cell r="E76">
            <v>2018</v>
          </cell>
          <cell r="G76" t="str">
            <v>Euro VI דיזל</v>
          </cell>
          <cell r="I76" t="str">
            <v>מסנן חלקיקים</v>
          </cell>
        </row>
        <row r="77">
          <cell r="C77" t="str">
            <v>אוטובוס בינעירוני</v>
          </cell>
          <cell r="D77" t="str">
            <v>סולר</v>
          </cell>
          <cell r="E77">
            <v>2018</v>
          </cell>
          <cell r="G77" t="str">
            <v>Euro VI דיזל</v>
          </cell>
          <cell r="I77" t="str">
            <v>מסנן חלקיקים</v>
          </cell>
        </row>
        <row r="78">
          <cell r="C78" t="str">
            <v>אוטובוס בינעירוני</v>
          </cell>
          <cell r="D78" t="str">
            <v>סולר</v>
          </cell>
          <cell r="E78">
            <v>2019</v>
          </cell>
          <cell r="G78" t="str">
            <v>Euro VI דיזל</v>
          </cell>
          <cell r="I78" t="str">
            <v>מסנן חלקיקים</v>
          </cell>
        </row>
        <row r="79">
          <cell r="C79" t="str">
            <v>אוטובוס בינעירוני</v>
          </cell>
          <cell r="D79" t="str">
            <v>סולר</v>
          </cell>
          <cell r="E79">
            <v>2023</v>
          </cell>
          <cell r="G79" t="str">
            <v>Euro VI דיזל</v>
          </cell>
          <cell r="I79" t="str">
            <v>מסנן חלקיקים</v>
          </cell>
        </row>
        <row r="80">
          <cell r="C80" t="str">
            <v>אוטובוס בינעירוני</v>
          </cell>
          <cell r="D80" t="str">
            <v>סולר</v>
          </cell>
          <cell r="E80">
            <v>2023</v>
          </cell>
          <cell r="G80" t="str">
            <v>Euro VI דיזל</v>
          </cell>
          <cell r="I80" t="str">
            <v>מסנן חלקיקים</v>
          </cell>
        </row>
        <row r="81">
          <cell r="C81" t="str">
            <v>אוטובוס בינעירוני</v>
          </cell>
          <cell r="D81" t="str">
            <v>סולר</v>
          </cell>
          <cell r="E81">
            <v>2023</v>
          </cell>
          <cell r="G81" t="str">
            <v>Euro VI דיזל</v>
          </cell>
          <cell r="I81" t="str">
            <v>מסנן חלקיקים</v>
          </cell>
        </row>
        <row r="82">
          <cell r="C82" t="str">
            <v>אוטובוס בינעירוני</v>
          </cell>
          <cell r="D82" t="str">
            <v>סולר</v>
          </cell>
          <cell r="E82">
            <v>2023</v>
          </cell>
          <cell r="G82" t="str">
            <v>Euro VI דיזל</v>
          </cell>
          <cell r="I82" t="str">
            <v>מסנן חלקיקים</v>
          </cell>
        </row>
        <row r="83">
          <cell r="C83" t="str">
            <v>אוטובוס בינעירוני</v>
          </cell>
          <cell r="D83" t="str">
            <v>סולר</v>
          </cell>
          <cell r="E83">
            <v>2023</v>
          </cell>
          <cell r="G83" t="str">
            <v>Euro VI דיזל</v>
          </cell>
          <cell r="I83" t="str">
            <v>מסנן חלקיקים</v>
          </cell>
        </row>
        <row r="84">
          <cell r="C84" t="str">
            <v>אוטובוס בינעירוני</v>
          </cell>
          <cell r="D84" t="str">
            <v>סולר</v>
          </cell>
          <cell r="E84">
            <v>2023</v>
          </cell>
          <cell r="G84" t="str">
            <v>Euro VI דיזל</v>
          </cell>
          <cell r="I84" t="str">
            <v>מסנן חלקיקים</v>
          </cell>
        </row>
        <row r="85">
          <cell r="C85" t="str">
            <v>אוטובוס בינעירוני</v>
          </cell>
          <cell r="D85" t="str">
            <v>סולר</v>
          </cell>
          <cell r="E85">
            <v>2023</v>
          </cell>
          <cell r="G85" t="str">
            <v>Euro VI דיזל</v>
          </cell>
          <cell r="I85" t="str">
            <v>מסנן חלקיקים</v>
          </cell>
        </row>
        <row r="86">
          <cell r="C86" t="str">
            <v>אוטובוס בינעירוני</v>
          </cell>
          <cell r="D86" t="str">
            <v>סולר</v>
          </cell>
          <cell r="E86">
            <v>2023</v>
          </cell>
          <cell r="G86" t="str">
            <v>Euro VI דיזל</v>
          </cell>
          <cell r="I86" t="str">
            <v>מסנן חלקיקים</v>
          </cell>
        </row>
        <row r="87">
          <cell r="C87" t="str">
            <v>אוטובוס בינעירוני</v>
          </cell>
          <cell r="D87" t="str">
            <v>סולר</v>
          </cell>
          <cell r="E87">
            <v>2023</v>
          </cell>
          <cell r="G87" t="str">
            <v>Euro VI דיזל</v>
          </cell>
          <cell r="I87" t="str">
            <v>מסנן חלקיקים</v>
          </cell>
        </row>
        <row r="88">
          <cell r="C88" t="str">
            <v>אוטובוס בינעירוני</v>
          </cell>
          <cell r="D88" t="str">
            <v>סולר</v>
          </cell>
          <cell r="E88">
            <v>2023</v>
          </cell>
          <cell r="G88" t="str">
            <v>Euro VI דיזל</v>
          </cell>
          <cell r="I88" t="str">
            <v>מסנן חלקיקים</v>
          </cell>
        </row>
        <row r="89">
          <cell r="C89" t="str">
            <v>אוטובוס בינעירוני</v>
          </cell>
          <cell r="D89" t="str">
            <v>סולר</v>
          </cell>
          <cell r="E89">
            <v>2023</v>
          </cell>
          <cell r="G89" t="str">
            <v>Euro VI דיזל</v>
          </cell>
          <cell r="I89" t="str">
            <v>מסנן חלקיקים</v>
          </cell>
        </row>
        <row r="90">
          <cell r="C90" t="str">
            <v>אוטובוס בינעירוני</v>
          </cell>
          <cell r="D90" t="str">
            <v>סולר</v>
          </cell>
          <cell r="E90">
            <v>2023</v>
          </cell>
          <cell r="G90" t="str">
            <v>Euro VI דיזל</v>
          </cell>
          <cell r="I90" t="str">
            <v>מסנן חלקיקים</v>
          </cell>
        </row>
        <row r="91">
          <cell r="C91" t="str">
            <v>אוטובוס בינעירוני</v>
          </cell>
          <cell r="D91" t="str">
            <v>סולר</v>
          </cell>
          <cell r="E91">
            <v>2023</v>
          </cell>
          <cell r="G91" t="str">
            <v>Euro VI דיזל</v>
          </cell>
          <cell r="I91" t="str">
            <v>מסנן חלקיקים</v>
          </cell>
        </row>
        <row r="92">
          <cell r="C92" t="str">
            <v>אוטובוס בינעירוני</v>
          </cell>
          <cell r="D92" t="str">
            <v>סולר</v>
          </cell>
          <cell r="E92">
            <v>2023</v>
          </cell>
          <cell r="G92" t="str">
            <v>Euro VI דיזל</v>
          </cell>
          <cell r="I92" t="str">
            <v>מסנן חלקיקים</v>
          </cell>
        </row>
        <row r="93">
          <cell r="C93" t="str">
            <v>אוטובוס בינעירוני</v>
          </cell>
          <cell r="D93" t="str">
            <v>סולר</v>
          </cell>
          <cell r="E93">
            <v>2023</v>
          </cell>
          <cell r="G93" t="str">
            <v>Euro VI דיזל</v>
          </cell>
          <cell r="I93" t="str">
            <v>מסנן חלקיקים</v>
          </cell>
        </row>
        <row r="94">
          <cell r="C94" t="str">
            <v>אוטובוס בינעירוני</v>
          </cell>
          <cell r="D94" t="str">
            <v>סולר</v>
          </cell>
          <cell r="E94">
            <v>2023</v>
          </cell>
          <cell r="G94" t="str">
            <v>Euro VI דיזל</v>
          </cell>
          <cell r="I94" t="str">
            <v>מסנן חלקיקים</v>
          </cell>
        </row>
        <row r="95">
          <cell r="C95" t="str">
            <v>אוטובוס בינעירוני</v>
          </cell>
          <cell r="D95" t="str">
            <v>סולר</v>
          </cell>
          <cell r="E95">
            <v>2023</v>
          </cell>
          <cell r="G95" t="str">
            <v>Euro VI דיזל</v>
          </cell>
          <cell r="I95" t="str">
            <v>מסנן חלקיקים</v>
          </cell>
        </row>
        <row r="96">
          <cell r="C96" t="str">
            <v>אוטובוס בינעירוני</v>
          </cell>
          <cell r="D96" t="str">
            <v>סולר</v>
          </cell>
          <cell r="E96">
            <v>2023</v>
          </cell>
          <cell r="G96" t="str">
            <v>Euro VI דיזל</v>
          </cell>
          <cell r="I96" t="str">
            <v>מסנן חלקיקים</v>
          </cell>
        </row>
        <row r="97">
          <cell r="C97" t="str">
            <v>אוטובוס בינעירוני</v>
          </cell>
          <cell r="D97" t="str">
            <v>סולר</v>
          </cell>
          <cell r="E97">
            <v>2023</v>
          </cell>
          <cell r="G97" t="str">
            <v>Euro VI דיזל</v>
          </cell>
          <cell r="I97" t="str">
            <v>מסנן חלקיקים</v>
          </cell>
        </row>
        <row r="98">
          <cell r="C98" t="str">
            <v>אוטובוס בינעירוני</v>
          </cell>
          <cell r="D98" t="str">
            <v>סולר</v>
          </cell>
          <cell r="E98">
            <v>2023</v>
          </cell>
          <cell r="G98" t="str">
            <v>Euro VI דיזל</v>
          </cell>
          <cell r="I98" t="str">
            <v>מסנן חלקיקים</v>
          </cell>
        </row>
        <row r="99">
          <cell r="C99" t="str">
            <v>אוטובוס בינעירוני</v>
          </cell>
          <cell r="D99" t="str">
            <v>סולר</v>
          </cell>
          <cell r="E99">
            <v>2023</v>
          </cell>
          <cell r="G99" t="str">
            <v>Euro VI דיזל</v>
          </cell>
          <cell r="I99" t="str">
            <v>מסנן חלקיקים</v>
          </cell>
        </row>
        <row r="100">
          <cell r="C100" t="str">
            <v>אוטובוס בינעירוני</v>
          </cell>
          <cell r="D100" t="str">
            <v>סולר</v>
          </cell>
          <cell r="E100">
            <v>2023</v>
          </cell>
          <cell r="G100" t="str">
            <v>Euro VI דיזל</v>
          </cell>
          <cell r="I100" t="str">
            <v>מסנן חלקיקים</v>
          </cell>
        </row>
        <row r="101">
          <cell r="C101" t="str">
            <v>אוטובוס בינעירוני</v>
          </cell>
          <cell r="D101" t="str">
            <v>סולר</v>
          </cell>
          <cell r="E101">
            <v>2023</v>
          </cell>
          <cell r="G101" t="str">
            <v>Euro VI דיזל</v>
          </cell>
          <cell r="I101" t="str">
            <v>מסנן חלקיקים</v>
          </cell>
        </row>
        <row r="102">
          <cell r="C102" t="str">
            <v>אוטובוס בינעירוני</v>
          </cell>
          <cell r="D102" t="str">
            <v>סולר</v>
          </cell>
          <cell r="E102">
            <v>2023</v>
          </cell>
          <cell r="G102" t="str">
            <v>Euro VI דיזל</v>
          </cell>
          <cell r="I102" t="str">
            <v>מסנן חלקיקים</v>
          </cell>
        </row>
        <row r="103">
          <cell r="C103" t="str">
            <v>אוטובוס בינעירוני</v>
          </cell>
          <cell r="D103" t="str">
            <v>סולר</v>
          </cell>
          <cell r="E103">
            <v>2024</v>
          </cell>
          <cell r="G103" t="str">
            <v>Euro VI דיזל</v>
          </cell>
          <cell r="I103" t="str">
            <v>מסנן חלקיקים</v>
          </cell>
        </row>
        <row r="104">
          <cell r="C104" t="str">
            <v>אוטובוס בינעירוני</v>
          </cell>
          <cell r="D104" t="str">
            <v>סולר</v>
          </cell>
          <cell r="E104">
            <v>2024</v>
          </cell>
          <cell r="G104" t="str">
            <v>Euro VI דיזל</v>
          </cell>
          <cell r="I104" t="str">
            <v>מסנן חלקיקים</v>
          </cell>
        </row>
        <row r="105">
          <cell r="C105" t="str">
            <v>אוטובוס בינעירוני</v>
          </cell>
          <cell r="D105" t="str">
            <v>סולר</v>
          </cell>
          <cell r="E105">
            <v>2024</v>
          </cell>
          <cell r="G105" t="str">
            <v>Euro VI דיזל</v>
          </cell>
          <cell r="I105" t="str">
            <v>מסנן חלקיקים</v>
          </cell>
        </row>
        <row r="106">
          <cell r="C106" t="str">
            <v>אוטובוס בינעירוני</v>
          </cell>
          <cell r="D106" t="str">
            <v>סולר</v>
          </cell>
          <cell r="E106">
            <v>2024</v>
          </cell>
          <cell r="G106" t="str">
            <v>Euro VI דיזל</v>
          </cell>
          <cell r="I106" t="str">
            <v>מסנן חלקיקים</v>
          </cell>
        </row>
        <row r="107">
          <cell r="C107" t="str">
            <v>אוטובוס בינעירוני</v>
          </cell>
          <cell r="D107" t="str">
            <v>סולר</v>
          </cell>
          <cell r="E107">
            <v>2024</v>
          </cell>
          <cell r="G107" t="str">
            <v>Euro VI דיזל</v>
          </cell>
          <cell r="I107" t="str">
            <v>מסנן חלקיקים</v>
          </cell>
        </row>
        <row r="108">
          <cell r="C108" t="str">
            <v>אוטובוס בינעירוני</v>
          </cell>
          <cell r="D108" t="str">
            <v>סולר</v>
          </cell>
          <cell r="E108">
            <v>2024</v>
          </cell>
          <cell r="G108" t="str">
            <v>Euro VI דיזל</v>
          </cell>
          <cell r="I108" t="str">
            <v>מסנן חלקיקים</v>
          </cell>
        </row>
        <row r="109">
          <cell r="C109" t="str">
            <v>אוטובוס בינעירוני</v>
          </cell>
          <cell r="D109" t="str">
            <v>סולר</v>
          </cell>
          <cell r="E109">
            <v>2024</v>
          </cell>
          <cell r="G109" t="str">
            <v>Euro VI דיזל</v>
          </cell>
          <cell r="I109" t="str">
            <v>מסנן חלקיקים</v>
          </cell>
        </row>
        <row r="110">
          <cell r="C110" t="str">
            <v>אוטובוס בינעירוני</v>
          </cell>
          <cell r="D110" t="str">
            <v>סולר</v>
          </cell>
          <cell r="E110">
            <v>2024</v>
          </cell>
          <cell r="G110" t="str">
            <v>Euro VI דיזל</v>
          </cell>
          <cell r="I110" t="str">
            <v>מסנן חלקיקים</v>
          </cell>
        </row>
        <row r="111">
          <cell r="C111" t="str">
            <v>אוטובוס בינעירוני</v>
          </cell>
          <cell r="D111" t="str">
            <v>סולר</v>
          </cell>
          <cell r="E111">
            <v>2022</v>
          </cell>
          <cell r="G111" t="str">
            <v>Euro VI דיזל</v>
          </cell>
          <cell r="I111" t="str">
            <v>מסנן חלקיקים</v>
          </cell>
        </row>
        <row r="112">
          <cell r="C112" t="str">
            <v>אוטובוס בינעירוני</v>
          </cell>
          <cell r="D112" t="str">
            <v>סולר</v>
          </cell>
          <cell r="E112">
            <v>2023</v>
          </cell>
          <cell r="G112" t="str">
            <v>Euro VI דיזל</v>
          </cell>
          <cell r="I112" t="str">
            <v>מסנן חלקיקים</v>
          </cell>
        </row>
        <row r="113">
          <cell r="C113" t="str">
            <v>אוטובוס בינעירוני</v>
          </cell>
          <cell r="D113" t="str">
            <v>סולר</v>
          </cell>
          <cell r="E113">
            <v>2023</v>
          </cell>
          <cell r="G113" t="str">
            <v>Euro VI דיזל</v>
          </cell>
          <cell r="I113" t="str">
            <v>מסנן חלקיקים</v>
          </cell>
        </row>
        <row r="114">
          <cell r="C114" t="str">
            <v>אוטובוס בינעירוני</v>
          </cell>
          <cell r="D114" t="str">
            <v>סולר</v>
          </cell>
          <cell r="E114">
            <v>2023</v>
          </cell>
          <cell r="G114" t="str">
            <v>Euro VI דיזל</v>
          </cell>
          <cell r="I114" t="str">
            <v>מסנן חלקיקים</v>
          </cell>
        </row>
        <row r="115">
          <cell r="C115" t="str">
            <v>אוטובוס בינעירוני</v>
          </cell>
          <cell r="D115" t="str">
            <v>סולר</v>
          </cell>
          <cell r="E115">
            <v>2023</v>
          </cell>
          <cell r="G115" t="str">
            <v>Euro VI דיזל</v>
          </cell>
          <cell r="I115" t="str">
            <v>מסנן חלקיקים</v>
          </cell>
        </row>
        <row r="116">
          <cell r="C116" t="str">
            <v>אוטובוס בינעירוני</v>
          </cell>
          <cell r="D116" t="str">
            <v>סולר</v>
          </cell>
          <cell r="E116">
            <v>2023</v>
          </cell>
          <cell r="G116" t="str">
            <v>Euro VI דיזל</v>
          </cell>
          <cell r="I116" t="str">
            <v>מסנן חלקיקים</v>
          </cell>
        </row>
        <row r="117">
          <cell r="C117" t="str">
            <v>אוטובוס בינעירוני</v>
          </cell>
          <cell r="D117" t="str">
            <v>סולר</v>
          </cell>
          <cell r="E117">
            <v>2023</v>
          </cell>
          <cell r="G117" t="str">
            <v>Euro VI דיזל</v>
          </cell>
          <cell r="I117" t="str">
            <v>מסנן חלקיקים</v>
          </cell>
        </row>
        <row r="118">
          <cell r="C118" t="str">
            <v>אוטובוס בינעירוני</v>
          </cell>
          <cell r="D118" t="str">
            <v>סולר</v>
          </cell>
          <cell r="E118">
            <v>2023</v>
          </cell>
          <cell r="G118" t="str">
            <v>Euro VI דיזל</v>
          </cell>
          <cell r="I118" t="str">
            <v>מסנן חלקיקים</v>
          </cell>
        </row>
        <row r="119">
          <cell r="C119" t="str">
            <v>אוטובוס בינעירוני</v>
          </cell>
          <cell r="D119" t="str">
            <v>סולר</v>
          </cell>
          <cell r="E119">
            <v>2023</v>
          </cell>
          <cell r="G119" t="str">
            <v>Euro VI דיזל</v>
          </cell>
          <cell r="I119" t="str">
            <v>מסנן חלקיקים</v>
          </cell>
        </row>
        <row r="120">
          <cell r="C120" t="str">
            <v>אוטובוס בינעירוני</v>
          </cell>
          <cell r="D120" t="str">
            <v>סולר</v>
          </cell>
          <cell r="E120">
            <v>2023</v>
          </cell>
          <cell r="G120" t="str">
            <v>Euro VI דיזל</v>
          </cell>
          <cell r="I120" t="str">
            <v>מסנן חלקיקים</v>
          </cell>
        </row>
        <row r="121">
          <cell r="C121" t="str">
            <v>אוטובוס בינעירוני</v>
          </cell>
          <cell r="D121" t="str">
            <v>סולר</v>
          </cell>
          <cell r="E121">
            <v>2023</v>
          </cell>
          <cell r="G121" t="str">
            <v>Euro VI דיזל</v>
          </cell>
          <cell r="I121" t="str">
            <v>מסנן חלקיקים</v>
          </cell>
        </row>
        <row r="122">
          <cell r="C122" t="str">
            <v>אוטובוס בינעירוני</v>
          </cell>
          <cell r="D122" t="str">
            <v>סולר</v>
          </cell>
          <cell r="E122">
            <v>2023</v>
          </cell>
          <cell r="G122" t="str">
            <v>Euro VI דיזל</v>
          </cell>
          <cell r="I122" t="str">
            <v>מסנן חלקיקים</v>
          </cell>
        </row>
        <row r="123">
          <cell r="C123" t="str">
            <v>אוטובוס בינעירוני</v>
          </cell>
          <cell r="D123" t="str">
            <v>סולר</v>
          </cell>
          <cell r="E123">
            <v>2024</v>
          </cell>
          <cell r="G123" t="str">
            <v>Euro VI דיזל</v>
          </cell>
          <cell r="I123" t="str">
            <v>מסנן חלקיקים</v>
          </cell>
        </row>
        <row r="124">
          <cell r="C124" t="str">
            <v>אוטובוס בינעירוני</v>
          </cell>
          <cell r="D124" t="str">
            <v>סולר</v>
          </cell>
          <cell r="E124">
            <v>2020</v>
          </cell>
          <cell r="G124" t="str">
            <v>Euro VI דיזל</v>
          </cell>
          <cell r="I124" t="str">
            <v>מסנן חלקיקים</v>
          </cell>
        </row>
        <row r="125">
          <cell r="C125" t="str">
            <v>אוטובוס בינעירוני</v>
          </cell>
          <cell r="D125" t="str">
            <v>סולר</v>
          </cell>
          <cell r="E125">
            <v>2020</v>
          </cell>
          <cell r="G125" t="str">
            <v>Euro VI דיזל</v>
          </cell>
          <cell r="I125" t="str">
            <v>מסנן חלקיקים</v>
          </cell>
        </row>
        <row r="126">
          <cell r="C126" t="str">
            <v>אוטובוס בינעירוני</v>
          </cell>
          <cell r="D126" t="str">
            <v>סולר</v>
          </cell>
          <cell r="E126">
            <v>2023</v>
          </cell>
          <cell r="G126" t="str">
            <v>Euro VI דיזל</v>
          </cell>
          <cell r="I126" t="str">
            <v>מסנן חלקיקים</v>
          </cell>
        </row>
        <row r="127">
          <cell r="C127" t="str">
            <v>אוטובוס בינעירוני</v>
          </cell>
          <cell r="D127" t="str">
            <v>סולר</v>
          </cell>
          <cell r="E127">
            <v>2023</v>
          </cell>
          <cell r="G127" t="str">
            <v>Euro VI דיזל</v>
          </cell>
          <cell r="I127" t="str">
            <v>מסנן חלקיקים</v>
          </cell>
        </row>
        <row r="128">
          <cell r="C128" t="str">
            <v>אוטובוס בינעירוני</v>
          </cell>
          <cell r="D128" t="str">
            <v>סולר</v>
          </cell>
          <cell r="E128">
            <v>2023</v>
          </cell>
          <cell r="G128" t="str">
            <v>Euro VI דיזל</v>
          </cell>
          <cell r="I128" t="str">
            <v>מסנן חלקיקים</v>
          </cell>
        </row>
        <row r="129">
          <cell r="C129" t="str">
            <v>אוטובוס בינעירוני</v>
          </cell>
          <cell r="D129" t="str">
            <v>סולר</v>
          </cell>
          <cell r="E129">
            <v>2023</v>
          </cell>
          <cell r="G129" t="str">
            <v>Euro VI דיזל</v>
          </cell>
          <cell r="I129" t="str">
            <v>מסנן חלקיקים</v>
          </cell>
        </row>
        <row r="130">
          <cell r="C130" t="str">
            <v>אוטובוס בינעירוני</v>
          </cell>
          <cell r="D130" t="str">
            <v>סולר</v>
          </cell>
          <cell r="E130">
            <v>2023</v>
          </cell>
          <cell r="G130" t="str">
            <v>Euro VI דיזל</v>
          </cell>
          <cell r="I130" t="str">
            <v>מסנן חלקיקים</v>
          </cell>
        </row>
        <row r="131">
          <cell r="C131" t="str">
            <v>אוטובוס בינעירוני</v>
          </cell>
          <cell r="D131" t="str">
            <v>סולר</v>
          </cell>
          <cell r="E131">
            <v>2024</v>
          </cell>
          <cell r="G131" t="str">
            <v>Euro VI דיזל</v>
          </cell>
          <cell r="I131" t="str">
            <v>מסנן חלקיקים</v>
          </cell>
        </row>
        <row r="132">
          <cell r="C132" t="str">
            <v>אוטובוס בינעירוני</v>
          </cell>
          <cell r="D132" t="str">
            <v>סולר</v>
          </cell>
          <cell r="E132">
            <v>2024</v>
          </cell>
          <cell r="G132" t="str">
            <v>Euro VI דיזל</v>
          </cell>
          <cell r="I132" t="str">
            <v>מסנן חלקיקים</v>
          </cell>
        </row>
        <row r="133">
          <cell r="C133" t="str">
            <v>אוטובוס בינעירוני</v>
          </cell>
          <cell r="D133" t="str">
            <v>סולר</v>
          </cell>
          <cell r="E133">
            <v>2016</v>
          </cell>
          <cell r="G133" t="str">
            <v>Euro VI דיזל</v>
          </cell>
          <cell r="I133" t="str">
            <v>מסנן חלקיקים</v>
          </cell>
        </row>
        <row r="134">
          <cell r="C134" t="str">
            <v>אוטובוס בינעירוני</v>
          </cell>
          <cell r="D134" t="str">
            <v>סולר</v>
          </cell>
          <cell r="E134">
            <v>2016</v>
          </cell>
          <cell r="G134" t="str">
            <v>Euro VI דיזל</v>
          </cell>
          <cell r="I134" t="str">
            <v>מסנן חלקיקים</v>
          </cell>
        </row>
        <row r="135">
          <cell r="C135" t="str">
            <v>אוטובוס בינעירוני</v>
          </cell>
          <cell r="D135" t="str">
            <v>סולר</v>
          </cell>
          <cell r="E135">
            <v>2016</v>
          </cell>
          <cell r="G135" t="str">
            <v>Euro VI דיזל</v>
          </cell>
          <cell r="I135" t="str">
            <v>מסנן חלקיקים</v>
          </cell>
        </row>
        <row r="136">
          <cell r="C136" t="str">
            <v>אוטובוס בינעירוני</v>
          </cell>
          <cell r="D136" t="str">
            <v>סולר</v>
          </cell>
          <cell r="E136">
            <v>2016</v>
          </cell>
          <cell r="G136" t="str">
            <v>Euro VI דיזל</v>
          </cell>
          <cell r="I136" t="str">
            <v>מסנן חלקיקים</v>
          </cell>
        </row>
        <row r="137">
          <cell r="C137" t="str">
            <v>אוטובוס בינעירוני</v>
          </cell>
          <cell r="D137" t="str">
            <v>סולר</v>
          </cell>
          <cell r="E137">
            <v>2016</v>
          </cell>
          <cell r="G137" t="str">
            <v>Euro VI דיזל</v>
          </cell>
          <cell r="I137" t="str">
            <v>מסנן חלקיקים</v>
          </cell>
        </row>
        <row r="138">
          <cell r="C138" t="str">
            <v>אוטובוס בינעירוני</v>
          </cell>
          <cell r="D138" t="str">
            <v>סולר</v>
          </cell>
          <cell r="E138">
            <v>2016</v>
          </cell>
          <cell r="G138" t="str">
            <v>Euro VI דיזל</v>
          </cell>
          <cell r="I138" t="str">
            <v>מסנן חלקיקים</v>
          </cell>
        </row>
        <row r="139">
          <cell r="C139" t="str">
            <v>אוטובוס בינעירוני</v>
          </cell>
          <cell r="D139" t="str">
            <v>סולר</v>
          </cell>
          <cell r="E139">
            <v>2016</v>
          </cell>
          <cell r="G139" t="str">
            <v>Euro VI דיזל</v>
          </cell>
          <cell r="I139" t="str">
            <v>מסנן חלקיקים</v>
          </cell>
        </row>
        <row r="140">
          <cell r="C140" t="str">
            <v>אוטובוס בינעירוני</v>
          </cell>
          <cell r="D140" t="str">
            <v>סולר</v>
          </cell>
          <cell r="E140">
            <v>2016</v>
          </cell>
          <cell r="G140" t="str">
            <v>Euro VI דיזל</v>
          </cell>
          <cell r="I140" t="str">
            <v>מסנן חלקיקים</v>
          </cell>
        </row>
        <row r="141">
          <cell r="C141" t="str">
            <v>אוטובוס בינעירוני</v>
          </cell>
          <cell r="D141" t="str">
            <v>סולר</v>
          </cell>
          <cell r="E141">
            <v>2016</v>
          </cell>
          <cell r="G141" t="str">
            <v>Euro VI דיזל</v>
          </cell>
          <cell r="I141" t="str">
            <v>מסנן חלקיקים</v>
          </cell>
        </row>
        <row r="142">
          <cell r="C142" t="str">
            <v>אוטובוס בינעירוני</v>
          </cell>
          <cell r="D142" t="str">
            <v>סולר</v>
          </cell>
          <cell r="E142">
            <v>2016</v>
          </cell>
          <cell r="G142" t="str">
            <v>Euro VI דיזל</v>
          </cell>
          <cell r="I142" t="str">
            <v>מסנן חלקיקים</v>
          </cell>
        </row>
        <row r="143">
          <cell r="C143" t="str">
            <v>אוטובוס בינעירוני</v>
          </cell>
          <cell r="D143" t="str">
            <v>סולר</v>
          </cell>
          <cell r="E143">
            <v>2016</v>
          </cell>
          <cell r="G143" t="str">
            <v>Euro VI דיזל</v>
          </cell>
          <cell r="I143" t="str">
            <v>מסנן חלקיקים</v>
          </cell>
        </row>
        <row r="144">
          <cell r="C144" t="str">
            <v>אוטובוס בינעירוני</v>
          </cell>
          <cell r="D144" t="str">
            <v>סולר</v>
          </cell>
          <cell r="E144">
            <v>2016</v>
          </cell>
          <cell r="G144" t="str">
            <v>Euro VI דיזל</v>
          </cell>
          <cell r="I144" t="str">
            <v>מסנן חלקיקים</v>
          </cell>
        </row>
        <row r="145">
          <cell r="C145" t="str">
            <v>אוטובוס בינעירוני</v>
          </cell>
          <cell r="D145" t="str">
            <v>סולר</v>
          </cell>
          <cell r="E145">
            <v>2016</v>
          </cell>
          <cell r="G145" t="str">
            <v>Euro VI דיזל</v>
          </cell>
          <cell r="I145" t="str">
            <v>מסנן חלקיקים</v>
          </cell>
        </row>
        <row r="146">
          <cell r="C146" t="str">
            <v>אוטובוס בינעירוני</v>
          </cell>
          <cell r="D146" t="str">
            <v>סולר</v>
          </cell>
          <cell r="E146">
            <v>2016</v>
          </cell>
          <cell r="G146" t="str">
            <v>Euro VI דיזל</v>
          </cell>
          <cell r="I146" t="str">
            <v>מסנן חלקיקים</v>
          </cell>
        </row>
        <row r="147">
          <cell r="C147" t="str">
            <v>אוטובוס עירוני</v>
          </cell>
          <cell r="D147" t="str">
            <v>סולר</v>
          </cell>
          <cell r="E147">
            <v>2016</v>
          </cell>
          <cell r="G147" t="str">
            <v>Euro VI דיזל</v>
          </cell>
          <cell r="I147" t="str">
            <v>מסנן חלקיקים</v>
          </cell>
        </row>
        <row r="148">
          <cell r="C148" t="str">
            <v>אוטובוס עירוני</v>
          </cell>
          <cell r="D148" t="str">
            <v>סולר</v>
          </cell>
          <cell r="E148">
            <v>2016</v>
          </cell>
          <cell r="G148" t="str">
            <v>Euro VI דיזל</v>
          </cell>
          <cell r="I148" t="str">
            <v>מסנן חלקיקים</v>
          </cell>
        </row>
        <row r="149">
          <cell r="C149" t="str">
            <v>אוטובוס עירוני</v>
          </cell>
          <cell r="D149" t="str">
            <v>סולר</v>
          </cell>
          <cell r="E149">
            <v>2016</v>
          </cell>
          <cell r="G149" t="str">
            <v>Euro VI דיזל</v>
          </cell>
          <cell r="I149" t="str">
            <v>מסנן חלקיקים</v>
          </cell>
        </row>
        <row r="150">
          <cell r="C150" t="str">
            <v>אוטובוס עירוני</v>
          </cell>
          <cell r="D150" t="str">
            <v>סולר</v>
          </cell>
          <cell r="E150">
            <v>2016</v>
          </cell>
          <cell r="G150" t="str">
            <v>Euro VI דיזל</v>
          </cell>
          <cell r="I150" t="str">
            <v>מסנן חלקיקים</v>
          </cell>
        </row>
        <row r="151">
          <cell r="C151" t="str">
            <v>אוטובוס עירוני</v>
          </cell>
          <cell r="D151" t="str">
            <v>סולר</v>
          </cell>
          <cell r="E151">
            <v>2016</v>
          </cell>
          <cell r="G151" t="str">
            <v>Euro VI דיזל</v>
          </cell>
          <cell r="I151" t="str">
            <v>מסנן חלקיקים</v>
          </cell>
        </row>
        <row r="152">
          <cell r="C152" t="str">
            <v>אוטובוס עירוני</v>
          </cell>
          <cell r="D152" t="str">
            <v>סולר</v>
          </cell>
          <cell r="E152">
            <v>2016</v>
          </cell>
          <cell r="G152" t="str">
            <v>Euro VI דיזל</v>
          </cell>
          <cell r="I152" t="str">
            <v>מסנן חלקיקים</v>
          </cell>
        </row>
        <row r="153">
          <cell r="C153" t="str">
            <v>אוטובוס עירוני</v>
          </cell>
          <cell r="D153" t="str">
            <v>סולר</v>
          </cell>
          <cell r="E153">
            <v>2016</v>
          </cell>
          <cell r="G153" t="str">
            <v>Euro VI דיזל</v>
          </cell>
          <cell r="I153" t="str">
            <v>מסנן חלקיקים</v>
          </cell>
        </row>
        <row r="154">
          <cell r="C154" t="str">
            <v>אוטובוס עירוני</v>
          </cell>
          <cell r="D154" t="str">
            <v>סולר</v>
          </cell>
          <cell r="E154">
            <v>2016</v>
          </cell>
          <cell r="G154" t="str">
            <v>Euro VI דיזל</v>
          </cell>
          <cell r="I154" t="str">
            <v>מסנן חלקיקים</v>
          </cell>
        </row>
        <row r="155">
          <cell r="C155" t="str">
            <v>אוטובוס עירוני</v>
          </cell>
          <cell r="D155" t="str">
            <v>סולר</v>
          </cell>
          <cell r="E155">
            <v>2016</v>
          </cell>
          <cell r="G155" t="str">
            <v>Euro VI דיזל</v>
          </cell>
          <cell r="I155" t="str">
            <v>מסנן חלקיקים</v>
          </cell>
        </row>
        <row r="156">
          <cell r="C156" t="str">
            <v>אוטובוס עירוני</v>
          </cell>
          <cell r="D156" t="str">
            <v>סולר</v>
          </cell>
          <cell r="E156">
            <v>2016</v>
          </cell>
          <cell r="G156" t="str">
            <v>Euro VI דיזל</v>
          </cell>
          <cell r="I156" t="str">
            <v>מסנן חלקיקים</v>
          </cell>
        </row>
        <row r="157">
          <cell r="C157" t="str">
            <v>אוטובוס עירוני</v>
          </cell>
          <cell r="D157" t="str">
            <v>סולר</v>
          </cell>
          <cell r="E157">
            <v>2016</v>
          </cell>
          <cell r="G157" t="str">
            <v>Euro VI דיזל</v>
          </cell>
          <cell r="I157" t="str">
            <v>מסנן חלקיקים</v>
          </cell>
        </row>
        <row r="158">
          <cell r="C158" t="str">
            <v>אוטובוס עירוני</v>
          </cell>
          <cell r="D158" t="str">
            <v>סולר</v>
          </cell>
          <cell r="E158">
            <v>2016</v>
          </cell>
          <cell r="G158" t="str">
            <v>Euro VI דיזל</v>
          </cell>
          <cell r="I158" t="str">
            <v>מסנן חלקיקים</v>
          </cell>
        </row>
        <row r="159">
          <cell r="C159" t="str">
            <v>אוטובוס עירוני</v>
          </cell>
          <cell r="D159" t="str">
            <v>סולר</v>
          </cell>
          <cell r="E159">
            <v>2016</v>
          </cell>
          <cell r="G159" t="str">
            <v>Euro VI דיזל</v>
          </cell>
          <cell r="I159" t="str">
            <v>מסנן חלקיקים</v>
          </cell>
        </row>
        <row r="160">
          <cell r="C160" t="str">
            <v>אוטובוס עירוני</v>
          </cell>
          <cell r="D160" t="str">
            <v>סולר</v>
          </cell>
          <cell r="E160">
            <v>2016</v>
          </cell>
          <cell r="G160" t="str">
            <v>Euro VI דיזל</v>
          </cell>
          <cell r="I160" t="str">
            <v>מסנן חלקיקים</v>
          </cell>
        </row>
        <row r="161">
          <cell r="C161" t="str">
            <v>אוטובוס עירוני</v>
          </cell>
          <cell r="D161" t="str">
            <v>סולר</v>
          </cell>
          <cell r="E161">
            <v>2016</v>
          </cell>
          <cell r="G161" t="str">
            <v>Euro VI דיזל</v>
          </cell>
          <cell r="I161" t="str">
            <v>מסנן חלקיקים</v>
          </cell>
        </row>
        <row r="162">
          <cell r="C162" t="str">
            <v>אוטובוס עירוני</v>
          </cell>
          <cell r="D162" t="str">
            <v>סולר</v>
          </cell>
          <cell r="E162">
            <v>2016</v>
          </cell>
          <cell r="G162" t="str">
            <v>Euro VI דיזל</v>
          </cell>
          <cell r="I162" t="str">
            <v>מסנן חלקיקים</v>
          </cell>
        </row>
        <row r="163">
          <cell r="C163" t="str">
            <v>אוטובוס עירוני</v>
          </cell>
          <cell r="D163" t="str">
            <v>סולר</v>
          </cell>
          <cell r="E163">
            <v>2016</v>
          </cell>
          <cell r="G163" t="str">
            <v>Euro VI דיזל</v>
          </cell>
          <cell r="I163" t="str">
            <v>מסנן חלקיקים</v>
          </cell>
        </row>
        <row r="164">
          <cell r="C164" t="str">
            <v>אוטובוס עירוני</v>
          </cell>
          <cell r="D164" t="str">
            <v>סולר</v>
          </cell>
          <cell r="E164">
            <v>2016</v>
          </cell>
          <cell r="G164" t="str">
            <v>Euro VI דיזל</v>
          </cell>
          <cell r="I164" t="str">
            <v>מסנן חלקיקים</v>
          </cell>
        </row>
        <row r="165">
          <cell r="C165" t="str">
            <v>אוטובוס עירוני</v>
          </cell>
          <cell r="D165" t="str">
            <v>סולר</v>
          </cell>
          <cell r="E165">
            <v>2016</v>
          </cell>
          <cell r="G165" t="str">
            <v>Euro VI דיזל</v>
          </cell>
          <cell r="I165" t="str">
            <v>מסנן חלקיקים</v>
          </cell>
        </row>
        <row r="166">
          <cell r="C166" t="str">
            <v>אוטובוס עירוני</v>
          </cell>
          <cell r="D166" t="str">
            <v>סולר</v>
          </cell>
          <cell r="E166">
            <v>2016</v>
          </cell>
          <cell r="G166" t="str">
            <v>Euro VI דיזל</v>
          </cell>
          <cell r="I166" t="str">
            <v>מסנן חלקיקים</v>
          </cell>
        </row>
        <row r="167">
          <cell r="C167" t="str">
            <v>אוטובוס עירוני</v>
          </cell>
          <cell r="D167" t="str">
            <v>סולר</v>
          </cell>
          <cell r="E167">
            <v>2016</v>
          </cell>
          <cell r="G167" t="str">
            <v>Euro VI דיזל</v>
          </cell>
          <cell r="I167" t="str">
            <v>מסנן חלקיקים</v>
          </cell>
        </row>
        <row r="168">
          <cell r="C168" t="str">
            <v>אוטובוס עירוני</v>
          </cell>
          <cell r="D168" t="str">
            <v>סולר</v>
          </cell>
          <cell r="E168">
            <v>2016</v>
          </cell>
          <cell r="G168" t="str">
            <v>Euro VI דיזל</v>
          </cell>
          <cell r="I168" t="str">
            <v>מסנן חלקיקים</v>
          </cell>
        </row>
        <row r="169">
          <cell r="C169" t="str">
            <v>אוטובוס עירוני</v>
          </cell>
          <cell r="D169" t="str">
            <v>סולר</v>
          </cell>
          <cell r="E169">
            <v>2018</v>
          </cell>
          <cell r="G169" t="str">
            <v>Euro VI דיזל</v>
          </cell>
          <cell r="I169" t="str">
            <v>מסנן חלקיקים</v>
          </cell>
        </row>
        <row r="170">
          <cell r="C170" t="str">
            <v>אוטובוס עירוני</v>
          </cell>
          <cell r="D170" t="str">
            <v>סולר</v>
          </cell>
          <cell r="E170">
            <v>2018</v>
          </cell>
          <cell r="G170" t="str">
            <v>Euro VI דיזל</v>
          </cell>
          <cell r="I170" t="str">
            <v>מסנן חלקיקים</v>
          </cell>
        </row>
        <row r="171">
          <cell r="C171" t="str">
            <v>אוטובוס עירוני</v>
          </cell>
          <cell r="D171" t="str">
            <v>סולר</v>
          </cell>
          <cell r="E171">
            <v>2018</v>
          </cell>
          <cell r="G171" t="str">
            <v>Euro VI דיזל</v>
          </cell>
          <cell r="I171" t="str">
            <v>מסנן חלקיקים</v>
          </cell>
        </row>
        <row r="172">
          <cell r="C172" t="str">
            <v>אוטובוס עירוני</v>
          </cell>
          <cell r="D172" t="str">
            <v>סולר</v>
          </cell>
          <cell r="E172">
            <v>2018</v>
          </cell>
          <cell r="G172" t="str">
            <v>Euro VI דיזל</v>
          </cell>
          <cell r="I172" t="str">
            <v>מסנן חלקיקים</v>
          </cell>
        </row>
        <row r="173">
          <cell r="C173" t="str">
            <v>אוטובוס עירוני</v>
          </cell>
          <cell r="D173" t="str">
            <v>סולר</v>
          </cell>
          <cell r="E173">
            <v>2018</v>
          </cell>
          <cell r="G173" t="str">
            <v>Euro VI דיזל</v>
          </cell>
          <cell r="I173" t="str">
            <v>מסנן חלקיקים</v>
          </cell>
        </row>
        <row r="174">
          <cell r="C174" t="str">
            <v>אוטובוס עירוני</v>
          </cell>
          <cell r="D174" t="str">
            <v>סולר</v>
          </cell>
          <cell r="E174">
            <v>2018</v>
          </cell>
          <cell r="G174" t="str">
            <v>Euro VI דיזל</v>
          </cell>
          <cell r="I174" t="str">
            <v>מסנן חלקיקים</v>
          </cell>
        </row>
        <row r="175">
          <cell r="C175" t="str">
            <v>אוטובוס עירוני</v>
          </cell>
          <cell r="D175" t="str">
            <v>סולר</v>
          </cell>
          <cell r="E175">
            <v>2018</v>
          </cell>
          <cell r="G175" t="str">
            <v>Euro VI דיזל</v>
          </cell>
          <cell r="I175" t="str">
            <v>מסנן חלקיקים</v>
          </cell>
        </row>
        <row r="176">
          <cell r="C176" t="str">
            <v>אוטובוס עירוני</v>
          </cell>
          <cell r="D176" t="str">
            <v>סולר</v>
          </cell>
          <cell r="E176">
            <v>2018</v>
          </cell>
          <cell r="G176" t="str">
            <v>Euro VI דיזל</v>
          </cell>
          <cell r="I176" t="str">
            <v>מסנן חלקיקים</v>
          </cell>
        </row>
        <row r="177">
          <cell r="C177" t="str">
            <v>אוטובוס עירוני</v>
          </cell>
          <cell r="D177" t="str">
            <v>סולר</v>
          </cell>
          <cell r="E177">
            <v>2018</v>
          </cell>
          <cell r="G177" t="str">
            <v>Euro VI דיזל</v>
          </cell>
          <cell r="I177" t="str">
            <v>מסנן חלקיקים</v>
          </cell>
        </row>
        <row r="178">
          <cell r="C178" t="str">
            <v>אוטובוס עירוני</v>
          </cell>
          <cell r="D178" t="str">
            <v>סולר</v>
          </cell>
          <cell r="E178">
            <v>2018</v>
          </cell>
          <cell r="G178" t="str">
            <v>Euro VI דיזל</v>
          </cell>
          <cell r="I178" t="str">
            <v>מסנן חלקיקים</v>
          </cell>
        </row>
        <row r="179">
          <cell r="C179" t="str">
            <v>אוטובוס עירוני</v>
          </cell>
          <cell r="D179" t="str">
            <v>סולר</v>
          </cell>
          <cell r="E179">
            <v>2018</v>
          </cell>
          <cell r="G179" t="str">
            <v>Euro VI דיזל</v>
          </cell>
          <cell r="I179" t="str">
            <v>מסנן חלקיקים</v>
          </cell>
        </row>
        <row r="180">
          <cell r="C180" t="str">
            <v>אוטובוס עירוני</v>
          </cell>
          <cell r="D180" t="str">
            <v>סולר</v>
          </cell>
          <cell r="E180">
            <v>2018</v>
          </cell>
          <cell r="G180" t="str">
            <v>Euro VI דיזל</v>
          </cell>
          <cell r="I180" t="str">
            <v>מסנן חלקיקים</v>
          </cell>
        </row>
        <row r="181">
          <cell r="C181" t="str">
            <v>אוטובוס עירוני</v>
          </cell>
          <cell r="D181" t="str">
            <v>סולר</v>
          </cell>
          <cell r="E181">
            <v>2018</v>
          </cell>
          <cell r="G181" t="str">
            <v>Euro VI דיזל</v>
          </cell>
          <cell r="I181" t="str">
            <v>מסנן חלקיקים</v>
          </cell>
        </row>
        <row r="182">
          <cell r="C182" t="str">
            <v>אוטובוס עירוני</v>
          </cell>
          <cell r="D182" t="str">
            <v>סולר</v>
          </cell>
          <cell r="E182">
            <v>2018</v>
          </cell>
          <cell r="G182" t="str">
            <v>Euro VI דיזל</v>
          </cell>
          <cell r="I182" t="str">
            <v>מסנן חלקיקים</v>
          </cell>
        </row>
        <row r="183">
          <cell r="C183" t="str">
            <v>אוטובוס עירוני</v>
          </cell>
          <cell r="D183" t="str">
            <v>סולר</v>
          </cell>
          <cell r="E183">
            <v>2018</v>
          </cell>
          <cell r="G183" t="str">
            <v>Euro VI דיזל</v>
          </cell>
          <cell r="I183" t="str">
            <v>מסנן חלקיקים</v>
          </cell>
        </row>
        <row r="184">
          <cell r="C184" t="str">
            <v>אוטובוס עירוני</v>
          </cell>
          <cell r="D184" t="str">
            <v>סולר</v>
          </cell>
          <cell r="E184">
            <v>2018</v>
          </cell>
          <cell r="G184" t="str">
            <v>Euro VI דיזל</v>
          </cell>
          <cell r="I184" t="str">
            <v>מסנן חלקיקים</v>
          </cell>
        </row>
        <row r="185">
          <cell r="C185" t="str">
            <v>אוטובוס עירוני</v>
          </cell>
          <cell r="D185" t="str">
            <v>סולר</v>
          </cell>
          <cell r="E185">
            <v>2018</v>
          </cell>
          <cell r="G185" t="str">
            <v>Euro VI דיזל</v>
          </cell>
          <cell r="I185" t="str">
            <v>מסנן חלקיקים</v>
          </cell>
        </row>
        <row r="186">
          <cell r="C186" t="str">
            <v>אוטובוס עירוני</v>
          </cell>
          <cell r="D186" t="str">
            <v>סולר</v>
          </cell>
          <cell r="E186">
            <v>2018</v>
          </cell>
          <cell r="G186" t="str">
            <v>Euro VI דיזל</v>
          </cell>
          <cell r="I186" t="str">
            <v>מסנן חלקיקים</v>
          </cell>
        </row>
        <row r="187">
          <cell r="C187" t="str">
            <v>אוטובוס עירוני</v>
          </cell>
          <cell r="D187" t="str">
            <v>סולר</v>
          </cell>
          <cell r="E187">
            <v>2018</v>
          </cell>
          <cell r="G187" t="str">
            <v>Euro VI דיזל</v>
          </cell>
          <cell r="I187" t="str">
            <v>מסנן חלקיקים</v>
          </cell>
        </row>
        <row r="188">
          <cell r="C188" t="str">
            <v>אוטובוס עירוני</v>
          </cell>
          <cell r="D188" t="str">
            <v>סולר</v>
          </cell>
          <cell r="E188">
            <v>2018</v>
          </cell>
          <cell r="G188" t="str">
            <v>Euro VI דיזל</v>
          </cell>
          <cell r="I188" t="str">
            <v>מסנן חלקיקים</v>
          </cell>
        </row>
        <row r="189">
          <cell r="C189" t="str">
            <v>אוטובוס עירוני</v>
          </cell>
          <cell r="D189" t="str">
            <v>סולר</v>
          </cell>
          <cell r="E189">
            <v>2018</v>
          </cell>
          <cell r="G189" t="str">
            <v>Euro VI דיזל</v>
          </cell>
          <cell r="I189" t="str">
            <v>מסנן חלקיקים</v>
          </cell>
        </row>
        <row r="190">
          <cell r="C190" t="str">
            <v>אוטובוס עירוני</v>
          </cell>
          <cell r="D190" t="str">
            <v>סולר</v>
          </cell>
          <cell r="E190">
            <v>2018</v>
          </cell>
          <cell r="G190" t="str">
            <v>Euro VI דיזל</v>
          </cell>
          <cell r="I190" t="str">
            <v>מסנן חלקיקים</v>
          </cell>
        </row>
        <row r="191">
          <cell r="C191" t="str">
            <v>אוטובוס עירוני</v>
          </cell>
          <cell r="D191" t="str">
            <v>סולר</v>
          </cell>
          <cell r="E191">
            <v>2020</v>
          </cell>
          <cell r="G191" t="str">
            <v>Euro VI דיזל</v>
          </cell>
          <cell r="I191" t="str">
            <v>מסנן חלקיקים</v>
          </cell>
        </row>
        <row r="192">
          <cell r="C192" t="str">
            <v>אוטובוס עירוני</v>
          </cell>
          <cell r="D192" t="str">
            <v>סולר</v>
          </cell>
          <cell r="E192">
            <v>2020</v>
          </cell>
          <cell r="G192" t="str">
            <v>Euro VI דיזל</v>
          </cell>
          <cell r="I192" t="str">
            <v>מסנן חלקיקים</v>
          </cell>
        </row>
        <row r="193">
          <cell r="C193" t="str">
            <v>אוטובוס עירוני</v>
          </cell>
          <cell r="D193" t="str">
            <v>סולר</v>
          </cell>
          <cell r="E193">
            <v>2020</v>
          </cell>
          <cell r="G193" t="str">
            <v>Euro VI דיזל</v>
          </cell>
          <cell r="I193" t="str">
            <v>מסנן חלקיקים</v>
          </cell>
        </row>
        <row r="194">
          <cell r="C194" t="str">
            <v>אוטובוס עירוני</v>
          </cell>
          <cell r="D194" t="str">
            <v>סולר</v>
          </cell>
          <cell r="E194">
            <v>2020</v>
          </cell>
          <cell r="G194" t="str">
            <v>Euro VI דיזל</v>
          </cell>
          <cell r="I194" t="str">
            <v>מסנן חלקיקים</v>
          </cell>
        </row>
        <row r="195">
          <cell r="C195" t="str">
            <v>אוטובוס עירוני</v>
          </cell>
          <cell r="D195" t="str">
            <v>סולר</v>
          </cell>
          <cell r="E195">
            <v>2020</v>
          </cell>
          <cell r="G195" t="str">
            <v>Euro VI דיזל</v>
          </cell>
          <cell r="I195" t="str">
            <v>מסנן חלקיקים</v>
          </cell>
        </row>
        <row r="196">
          <cell r="C196" t="str">
            <v>אוטובוס עירוני</v>
          </cell>
          <cell r="D196" t="str">
            <v>סולר</v>
          </cell>
          <cell r="E196">
            <v>2020</v>
          </cell>
          <cell r="G196" t="str">
            <v>Euro VI דיזל</v>
          </cell>
          <cell r="I196" t="str">
            <v>מסנן חלקיקים</v>
          </cell>
        </row>
        <row r="197">
          <cell r="C197" t="str">
            <v>אוטובוס עירוני</v>
          </cell>
          <cell r="D197" t="str">
            <v>סולר</v>
          </cell>
          <cell r="E197">
            <v>2020</v>
          </cell>
          <cell r="G197" t="str">
            <v>Euro VI דיזל</v>
          </cell>
          <cell r="I197" t="str">
            <v>מסנן חלקיקים</v>
          </cell>
        </row>
        <row r="198">
          <cell r="C198" t="str">
            <v>אוטובוס עירוני</v>
          </cell>
          <cell r="D198" t="str">
            <v>סולר</v>
          </cell>
          <cell r="E198">
            <v>2021</v>
          </cell>
          <cell r="G198" t="str">
            <v>Euro VI דיזל</v>
          </cell>
          <cell r="I198" t="str">
            <v>מסנן חלקיקים</v>
          </cell>
        </row>
        <row r="199">
          <cell r="C199" t="str">
            <v>אוטובוס עירוני</v>
          </cell>
          <cell r="D199" t="str">
            <v>סולר</v>
          </cell>
          <cell r="E199">
            <v>2021</v>
          </cell>
          <cell r="G199" t="str">
            <v>Euro VI דיזל</v>
          </cell>
          <cell r="I199" t="str">
            <v>מסנן חלקיקים</v>
          </cell>
        </row>
        <row r="200">
          <cell r="C200" t="str">
            <v>אוטובוס עירוני</v>
          </cell>
          <cell r="D200" t="str">
            <v>סולר</v>
          </cell>
          <cell r="E200">
            <v>2021</v>
          </cell>
          <cell r="G200" t="str">
            <v>Euro VI דיזל</v>
          </cell>
          <cell r="I200" t="str">
            <v>מסנן חלקיקים</v>
          </cell>
        </row>
        <row r="201">
          <cell r="C201" t="str">
            <v>אוטובוס עירוני</v>
          </cell>
          <cell r="D201" t="str">
            <v>סולר</v>
          </cell>
          <cell r="E201">
            <v>2022</v>
          </cell>
          <cell r="G201" t="str">
            <v>Euro VI דיזל</v>
          </cell>
          <cell r="I201" t="str">
            <v>מסנן חלקיקים</v>
          </cell>
        </row>
        <row r="202">
          <cell r="C202" t="str">
            <v>אוטובוס עירוני</v>
          </cell>
          <cell r="D202" t="str">
            <v>סולר</v>
          </cell>
          <cell r="E202">
            <v>2022</v>
          </cell>
          <cell r="G202" t="str">
            <v>Euro VI דיזל</v>
          </cell>
          <cell r="I202" t="str">
            <v>מסנן חלקיקים</v>
          </cell>
        </row>
        <row r="203">
          <cell r="C203" t="str">
            <v>אוטובוס עירוני</v>
          </cell>
          <cell r="D203" t="str">
            <v>סולר</v>
          </cell>
          <cell r="E203">
            <v>2022</v>
          </cell>
          <cell r="G203" t="str">
            <v>Euro VI דיזל</v>
          </cell>
          <cell r="I203" t="str">
            <v>מסנן חלקיקים</v>
          </cell>
        </row>
        <row r="204">
          <cell r="C204" t="str">
            <v>אוטובוס עירוני</v>
          </cell>
          <cell r="D204" t="str">
            <v>סולר</v>
          </cell>
          <cell r="E204">
            <v>2022</v>
          </cell>
          <cell r="G204" t="str">
            <v>Euro VI דיזל</v>
          </cell>
          <cell r="I204" t="str">
            <v>מסנן חלקיקים</v>
          </cell>
        </row>
        <row r="205">
          <cell r="C205" t="str">
            <v>אוטובוס עירוני</v>
          </cell>
          <cell r="D205" t="str">
            <v>סולר</v>
          </cell>
          <cell r="E205">
            <v>2022</v>
          </cell>
          <cell r="G205" t="str">
            <v>Euro VI דיזל</v>
          </cell>
          <cell r="I205" t="str">
            <v>מסנן חלקיקים</v>
          </cell>
        </row>
        <row r="206">
          <cell r="C206" t="str">
            <v>אוטובוס עירוני</v>
          </cell>
          <cell r="D206" t="str">
            <v>סולר</v>
          </cell>
          <cell r="E206">
            <v>2022</v>
          </cell>
          <cell r="G206" t="str">
            <v>Euro VI דיזל</v>
          </cell>
          <cell r="I206" t="str">
            <v>מסנן חלקיקים</v>
          </cell>
        </row>
        <row r="207">
          <cell r="C207" t="str">
            <v>אוטובוס עירוני</v>
          </cell>
          <cell r="D207" t="str">
            <v>סולר</v>
          </cell>
          <cell r="E207">
            <v>2022</v>
          </cell>
          <cell r="G207" t="str">
            <v>Euro VI דיזל</v>
          </cell>
          <cell r="I207" t="str">
            <v>מסנן חלקיקים</v>
          </cell>
        </row>
        <row r="208">
          <cell r="C208" t="str">
            <v>אוטובוס עירוני</v>
          </cell>
          <cell r="D208" t="str">
            <v>סולר</v>
          </cell>
          <cell r="E208">
            <v>2022</v>
          </cell>
          <cell r="G208" t="str">
            <v>Euro VI דיזל</v>
          </cell>
          <cell r="I208" t="str">
            <v>מסנן חלקיקים</v>
          </cell>
        </row>
        <row r="209">
          <cell r="C209" t="str">
            <v>אוטובוס עירוני</v>
          </cell>
          <cell r="D209" t="str">
            <v>סולר</v>
          </cell>
          <cell r="E209">
            <v>2025</v>
          </cell>
          <cell r="G209" t="str">
            <v>Euro VI דיזל</v>
          </cell>
          <cell r="I209" t="str">
            <v>מסנן חלקיקים</v>
          </cell>
        </row>
        <row r="210">
          <cell r="C210" t="str">
            <v>אוטובוס עירוני</v>
          </cell>
          <cell r="D210" t="str">
            <v>סולר</v>
          </cell>
          <cell r="E210">
            <v>2025</v>
          </cell>
          <cell r="G210" t="str">
            <v>Euro VI דיזל</v>
          </cell>
          <cell r="I210" t="str">
            <v>מסנן חלקיקים</v>
          </cell>
        </row>
        <row r="211">
          <cell r="C211" t="str">
            <v>אוטובוס עירוני</v>
          </cell>
          <cell r="D211" t="str">
            <v>סולר</v>
          </cell>
          <cell r="E211">
            <v>2025</v>
          </cell>
          <cell r="G211" t="str">
            <v>Euro VI דיזל</v>
          </cell>
          <cell r="I211" t="str">
            <v>מסנן חלקיקים</v>
          </cell>
        </row>
        <row r="212">
          <cell r="C212" t="str">
            <v>אוטובוס עירוני</v>
          </cell>
          <cell r="D212" t="str">
            <v>סולר</v>
          </cell>
          <cell r="E212">
            <v>2025</v>
          </cell>
          <cell r="G212" t="str">
            <v>Euro VI דיזל</v>
          </cell>
          <cell r="I212" t="str">
            <v>מסנן חלקיקים</v>
          </cell>
        </row>
        <row r="213">
          <cell r="C213" t="str">
            <v>אוטובוס עירוני</v>
          </cell>
          <cell r="D213" t="str">
            <v>סולר</v>
          </cell>
          <cell r="E213">
            <v>2025</v>
          </cell>
          <cell r="G213" t="str">
            <v>Euro VI דיזל</v>
          </cell>
          <cell r="I213" t="str">
            <v>מסנן חלקיקים</v>
          </cell>
        </row>
        <row r="214">
          <cell r="C214" t="str">
            <v>אוטובוס עירוני</v>
          </cell>
          <cell r="D214" t="str">
            <v>סולר</v>
          </cell>
          <cell r="E214">
            <v>2025</v>
          </cell>
          <cell r="G214" t="str">
            <v>Euro VI דיזל</v>
          </cell>
          <cell r="I214" t="str">
            <v>מסנן חלקיקים</v>
          </cell>
        </row>
        <row r="215">
          <cell r="C215" t="str">
            <v>אוטובוס עירוני</v>
          </cell>
          <cell r="D215" t="str">
            <v>סולר</v>
          </cell>
          <cell r="E215">
            <v>2025</v>
          </cell>
          <cell r="G215" t="str">
            <v>Euro VI דיזל</v>
          </cell>
          <cell r="I215" t="str">
            <v>מסנן חלקיקים</v>
          </cell>
        </row>
        <row r="216">
          <cell r="C216" t="str">
            <v>אוטובוס עירוני</v>
          </cell>
          <cell r="D216" t="str">
            <v>סולר</v>
          </cell>
          <cell r="E216">
            <v>2025</v>
          </cell>
          <cell r="G216" t="str">
            <v>Euro VI דיזל</v>
          </cell>
          <cell r="I216" t="str">
            <v>מסנן חלקיקים</v>
          </cell>
        </row>
        <row r="217">
          <cell r="C217" t="str">
            <v>אוטובוס עירוני</v>
          </cell>
          <cell r="D217" t="str">
            <v>סולר</v>
          </cell>
          <cell r="E217">
            <v>2025</v>
          </cell>
          <cell r="G217" t="str">
            <v>Euro VI דיזל</v>
          </cell>
          <cell r="I217" t="str">
            <v>מסנן חלקיקים</v>
          </cell>
        </row>
        <row r="218">
          <cell r="C218" t="str">
            <v>אוטובוס עירוני</v>
          </cell>
          <cell r="D218" t="str">
            <v>סולר</v>
          </cell>
          <cell r="E218">
            <v>2025</v>
          </cell>
          <cell r="G218" t="str">
            <v>Euro VI דיזל</v>
          </cell>
          <cell r="I218" t="str">
            <v>מסנן חלקיקים</v>
          </cell>
        </row>
        <row r="219">
          <cell r="C219" t="str">
            <v>אוטובוס עירוני</v>
          </cell>
          <cell r="D219" t="str">
            <v>סולר</v>
          </cell>
          <cell r="E219">
            <v>2025</v>
          </cell>
          <cell r="G219" t="str">
            <v>Euro VI דיזל</v>
          </cell>
          <cell r="I219" t="str">
            <v>מסנן חלקיקים</v>
          </cell>
        </row>
        <row r="220">
          <cell r="C220" t="str">
            <v>אוטובוס עירוני</v>
          </cell>
          <cell r="D220" t="str">
            <v>סולר</v>
          </cell>
          <cell r="E220">
            <v>2025</v>
          </cell>
          <cell r="G220" t="str">
            <v>Euro VI דיזל</v>
          </cell>
          <cell r="I220" t="str">
            <v>מסנן חלקיקים</v>
          </cell>
        </row>
        <row r="221">
          <cell r="C221" t="str">
            <v>אוטובוס עירוני</v>
          </cell>
          <cell r="D221" t="str">
            <v>סולר</v>
          </cell>
          <cell r="E221">
            <v>2025</v>
          </cell>
          <cell r="G221" t="str">
            <v>Euro VI דיזל</v>
          </cell>
          <cell r="I221" t="str">
            <v>מסנן חלקיקים</v>
          </cell>
        </row>
        <row r="222">
          <cell r="C222" t="str">
            <v>אוטובוס עירוני</v>
          </cell>
          <cell r="D222" t="str">
            <v>סולר</v>
          </cell>
          <cell r="E222">
            <v>2025</v>
          </cell>
          <cell r="G222" t="str">
            <v>Euro VI דיזל</v>
          </cell>
          <cell r="I222" t="str">
            <v>מסנן חלקיקים</v>
          </cell>
        </row>
        <row r="223">
          <cell r="C223" t="str">
            <v>אוטובוס עירוני</v>
          </cell>
          <cell r="D223" t="str">
            <v>סולר</v>
          </cell>
          <cell r="E223">
            <v>2025</v>
          </cell>
          <cell r="G223" t="str">
            <v>Euro VI דיזל</v>
          </cell>
          <cell r="I223" t="str">
            <v>מסנן חלקיקים</v>
          </cell>
        </row>
        <row r="224">
          <cell r="C224" t="str">
            <v>אוטובוס עירוני</v>
          </cell>
          <cell r="D224" t="str">
            <v>סולר</v>
          </cell>
          <cell r="E224">
            <v>2022</v>
          </cell>
          <cell r="G224" t="str">
            <v>Euro VI דיזל</v>
          </cell>
          <cell r="I224" t="str">
            <v>מסנן חלקיקים</v>
          </cell>
        </row>
        <row r="225">
          <cell r="C225" t="str">
            <v>אוטובוס עירוני</v>
          </cell>
          <cell r="D225" t="str">
            <v>סולר</v>
          </cell>
          <cell r="E225">
            <v>2022</v>
          </cell>
          <cell r="G225" t="str">
            <v>Euro VI דיזל</v>
          </cell>
          <cell r="I225" t="str">
            <v>מסנן חלקיקים</v>
          </cell>
        </row>
        <row r="226">
          <cell r="C226" t="str">
            <v>אוטובוס עירוני</v>
          </cell>
          <cell r="D226" t="str">
            <v>סולר</v>
          </cell>
          <cell r="E226">
            <v>2022</v>
          </cell>
          <cell r="G226" t="str">
            <v>Euro VI דיזל</v>
          </cell>
          <cell r="I226" t="str">
            <v>מסנן חלקיקים</v>
          </cell>
        </row>
        <row r="227">
          <cell r="C227" t="str">
            <v>אוטובוס עירוני</v>
          </cell>
          <cell r="D227" t="str">
            <v>סולר</v>
          </cell>
          <cell r="E227">
            <v>2022</v>
          </cell>
          <cell r="G227" t="str">
            <v>Euro VI דיזל</v>
          </cell>
          <cell r="I227" t="str">
            <v>מסנן חלקיקים</v>
          </cell>
        </row>
        <row r="228">
          <cell r="C228" t="str">
            <v>אוטובוס עירוני</v>
          </cell>
          <cell r="D228" t="str">
            <v>סולר</v>
          </cell>
          <cell r="E228">
            <v>2022</v>
          </cell>
          <cell r="G228" t="str">
            <v>Euro VI דיזל</v>
          </cell>
          <cell r="I228" t="str">
            <v>מסנן חלקיקים</v>
          </cell>
        </row>
        <row r="229">
          <cell r="C229" t="str">
            <v>אוטובוס עירוני</v>
          </cell>
          <cell r="D229" t="str">
            <v>סולר</v>
          </cell>
          <cell r="E229">
            <v>2022</v>
          </cell>
          <cell r="G229" t="str">
            <v>Euro VI דיזל</v>
          </cell>
          <cell r="I229" t="str">
            <v>מסנן חלקיקים</v>
          </cell>
        </row>
        <row r="230">
          <cell r="C230" t="str">
            <v>אוטובוס עירוני</v>
          </cell>
          <cell r="D230" t="str">
            <v>סולר</v>
          </cell>
          <cell r="E230">
            <v>2022</v>
          </cell>
          <cell r="G230" t="str">
            <v>Euro VI דיזל</v>
          </cell>
          <cell r="I230" t="str">
            <v>מסנן חלקיקים</v>
          </cell>
        </row>
        <row r="231">
          <cell r="C231" t="str">
            <v>אוטובוס עירוני</v>
          </cell>
          <cell r="D231" t="str">
            <v>סולר</v>
          </cell>
          <cell r="E231">
            <v>2022</v>
          </cell>
          <cell r="G231" t="str">
            <v>Euro VI דיזל</v>
          </cell>
          <cell r="I231" t="str">
            <v>מסנן חלקיקים</v>
          </cell>
        </row>
        <row r="232">
          <cell r="C232" t="str">
            <v>אוטובוס עירוני</v>
          </cell>
          <cell r="D232" t="str">
            <v>סולר</v>
          </cell>
          <cell r="E232">
            <v>2022</v>
          </cell>
          <cell r="G232" t="str">
            <v>Euro VI דיזל</v>
          </cell>
          <cell r="I232" t="str">
            <v>מסנן חלקיקים</v>
          </cell>
        </row>
        <row r="233">
          <cell r="C233" t="str">
            <v>אוטובוס עירוני</v>
          </cell>
          <cell r="D233" t="str">
            <v>סולר</v>
          </cell>
          <cell r="E233">
            <v>2022</v>
          </cell>
          <cell r="G233" t="str">
            <v>Euro VI דיזל</v>
          </cell>
          <cell r="I233" t="str">
            <v>מסנן חלקיקים</v>
          </cell>
        </row>
        <row r="234">
          <cell r="C234" t="str">
            <v>אוטובוס עירוני</v>
          </cell>
          <cell r="D234" t="str">
            <v>סולר</v>
          </cell>
          <cell r="E234">
            <v>2022</v>
          </cell>
          <cell r="G234" t="str">
            <v>Euro VI דיזל</v>
          </cell>
          <cell r="I234" t="str">
            <v>מסנן חלקיקים</v>
          </cell>
        </row>
        <row r="235">
          <cell r="C235" t="str">
            <v>אוטובוס עירוני</v>
          </cell>
          <cell r="D235" t="str">
            <v>סולר</v>
          </cell>
          <cell r="E235">
            <v>2022</v>
          </cell>
          <cell r="G235" t="str">
            <v>Euro VI דיזל</v>
          </cell>
          <cell r="I235" t="str">
            <v>מסנן חלקיקים</v>
          </cell>
        </row>
        <row r="236">
          <cell r="C236" t="str">
            <v>אוטובוס עירוני</v>
          </cell>
          <cell r="D236" t="str">
            <v>סולר</v>
          </cell>
          <cell r="E236">
            <v>2022</v>
          </cell>
          <cell r="G236" t="str">
            <v>Euro VI דיזל</v>
          </cell>
          <cell r="I236" t="str">
            <v>מסנן חלקיקים</v>
          </cell>
        </row>
        <row r="237">
          <cell r="C237" t="str">
            <v>אוטובוס עירוני</v>
          </cell>
          <cell r="D237" t="str">
            <v>סולר</v>
          </cell>
          <cell r="E237">
            <v>2022</v>
          </cell>
          <cell r="G237" t="str">
            <v>Euro VI דיזל</v>
          </cell>
          <cell r="I237" t="str">
            <v>מסנן חלקיקים</v>
          </cell>
        </row>
        <row r="238">
          <cell r="C238" t="str">
            <v>אוטובוס עירוני</v>
          </cell>
          <cell r="D238" t="str">
            <v>סולר</v>
          </cell>
          <cell r="E238">
            <v>2022</v>
          </cell>
          <cell r="G238" t="str">
            <v>Euro VI דיזל</v>
          </cell>
          <cell r="I238" t="str">
            <v>מסנן חלקיקים</v>
          </cell>
        </row>
        <row r="239">
          <cell r="C239" t="str">
            <v>אוטובוס עירוני</v>
          </cell>
          <cell r="D239" t="str">
            <v>סולר</v>
          </cell>
          <cell r="E239">
            <v>2022</v>
          </cell>
          <cell r="G239" t="str">
            <v>Euro VI דיזל</v>
          </cell>
          <cell r="I239" t="str">
            <v>מסנן חלקיקים</v>
          </cell>
        </row>
        <row r="240">
          <cell r="C240" t="str">
            <v>אוטובוס עירוני</v>
          </cell>
          <cell r="D240" t="str">
            <v>סולר</v>
          </cell>
          <cell r="E240">
            <v>2022</v>
          </cell>
          <cell r="G240" t="str">
            <v>Euro VI דיזל</v>
          </cell>
          <cell r="I240" t="str">
            <v>מסנן חלקיקים</v>
          </cell>
        </row>
        <row r="241">
          <cell r="C241" t="str">
            <v>אוטובוס עירוני</v>
          </cell>
          <cell r="D241" t="str">
            <v>סולר</v>
          </cell>
          <cell r="E241">
            <v>2022</v>
          </cell>
          <cell r="G241" t="str">
            <v>Euro VI דיזל</v>
          </cell>
          <cell r="I241" t="str">
            <v>מסנן חלקיקים</v>
          </cell>
        </row>
        <row r="242">
          <cell r="C242" t="str">
            <v>אוטובוס עירוני</v>
          </cell>
          <cell r="D242" t="str">
            <v>סולר</v>
          </cell>
          <cell r="E242">
            <v>2022</v>
          </cell>
          <cell r="G242" t="str">
            <v>Euro VI דיזל</v>
          </cell>
          <cell r="I242" t="str">
            <v>מסנן חלקיקים</v>
          </cell>
        </row>
        <row r="243">
          <cell r="C243" t="str">
            <v>אוטובוס עירוני</v>
          </cell>
          <cell r="D243" t="str">
            <v>סולר</v>
          </cell>
          <cell r="E243">
            <v>2022</v>
          </cell>
          <cell r="G243" t="str">
            <v>Euro VI דיזל</v>
          </cell>
          <cell r="I243" t="str">
            <v>מסנן חלקיקים</v>
          </cell>
        </row>
        <row r="244">
          <cell r="C244" t="str">
            <v>אוטובוס עירוני</v>
          </cell>
          <cell r="D244" t="str">
            <v>סולר</v>
          </cell>
          <cell r="E244">
            <v>2022</v>
          </cell>
          <cell r="G244" t="str">
            <v>Euro VI דיזל</v>
          </cell>
          <cell r="I244" t="str">
            <v>מסנן חלקיקים</v>
          </cell>
        </row>
        <row r="245">
          <cell r="C245" t="str">
            <v>אוטובוס עירוני</v>
          </cell>
          <cell r="D245" t="str">
            <v>סולר</v>
          </cell>
          <cell r="E245">
            <v>2022</v>
          </cell>
          <cell r="G245" t="str">
            <v>Euro VI דיזל</v>
          </cell>
          <cell r="I245" t="str">
            <v>מסנן חלקיקים</v>
          </cell>
        </row>
        <row r="246">
          <cell r="C246" t="str">
            <v>אוטובוס עירוני</v>
          </cell>
          <cell r="D246" t="str">
            <v>סולר</v>
          </cell>
          <cell r="E246">
            <v>2022</v>
          </cell>
          <cell r="G246" t="str">
            <v>Euro VI דיזל</v>
          </cell>
          <cell r="I246" t="str">
            <v>מסנן חלקיקים</v>
          </cell>
        </row>
        <row r="247">
          <cell r="C247" t="str">
            <v>אוטובוס עירוני</v>
          </cell>
          <cell r="D247" t="str">
            <v>סולר</v>
          </cell>
          <cell r="E247">
            <v>2022</v>
          </cell>
          <cell r="G247" t="str">
            <v>Euro VI דיזל</v>
          </cell>
          <cell r="I247" t="str">
            <v>מסנן חלקיקים</v>
          </cell>
        </row>
        <row r="248">
          <cell r="C248" t="str">
            <v>אוטובוס עירוני</v>
          </cell>
          <cell r="D248" t="str">
            <v>סולר</v>
          </cell>
          <cell r="E248">
            <v>2023</v>
          </cell>
          <cell r="G248" t="str">
            <v>Euro VI דיזל</v>
          </cell>
          <cell r="I248" t="str">
            <v>מסנן חלקיקים</v>
          </cell>
        </row>
        <row r="249">
          <cell r="C249" t="str">
            <v>אוטובוס עירוני</v>
          </cell>
          <cell r="D249" t="str">
            <v>סולר</v>
          </cell>
          <cell r="E249">
            <v>2023</v>
          </cell>
          <cell r="G249" t="str">
            <v>Euro VI דיזל</v>
          </cell>
          <cell r="I249" t="str">
            <v>מסנן חלקיקים</v>
          </cell>
        </row>
        <row r="250">
          <cell r="C250" t="str">
            <v>אוטובוס עירוני</v>
          </cell>
          <cell r="D250" t="str">
            <v>סולר</v>
          </cell>
          <cell r="E250">
            <v>2023</v>
          </cell>
          <cell r="G250" t="str">
            <v>Euro VI דיזל</v>
          </cell>
          <cell r="I250" t="str">
            <v>מסנן חלקיקים</v>
          </cell>
        </row>
        <row r="251">
          <cell r="C251" t="str">
            <v>אוטובוס עירוני</v>
          </cell>
          <cell r="D251" t="str">
            <v>סולר</v>
          </cell>
          <cell r="E251">
            <v>2023</v>
          </cell>
          <cell r="G251" t="str">
            <v>Euro VI דיזל</v>
          </cell>
          <cell r="I251" t="str">
            <v>מסנן חלקיקים</v>
          </cell>
        </row>
        <row r="252">
          <cell r="C252" t="str">
            <v>אוטובוס עירוני</v>
          </cell>
          <cell r="D252" t="str">
            <v>סולר</v>
          </cell>
          <cell r="E252">
            <v>2023</v>
          </cell>
          <cell r="G252" t="str">
            <v>Euro VI דיזל</v>
          </cell>
          <cell r="I252" t="str">
            <v>מסנן חלקיקים</v>
          </cell>
        </row>
        <row r="253">
          <cell r="C253" t="str">
            <v>אוטובוס עירוני</v>
          </cell>
          <cell r="D253" t="str">
            <v>סולר</v>
          </cell>
          <cell r="E253">
            <v>2024</v>
          </cell>
          <cell r="G253" t="str">
            <v>Euro VI דיזל</v>
          </cell>
          <cell r="I253" t="str">
            <v>מסנן חלקיקים</v>
          </cell>
        </row>
        <row r="254">
          <cell r="C254" t="str">
            <v>אוטובוס עירוני</v>
          </cell>
          <cell r="D254" t="str">
            <v>סולר</v>
          </cell>
          <cell r="E254">
            <v>2024</v>
          </cell>
          <cell r="G254" t="str">
            <v>Euro VI דיזל</v>
          </cell>
          <cell r="I254" t="str">
            <v>מסנן חלקיקים</v>
          </cell>
        </row>
        <row r="255">
          <cell r="C255" t="str">
            <v>אוטובוס עירוני</v>
          </cell>
          <cell r="D255" t="str">
            <v>סולר</v>
          </cell>
          <cell r="E255">
            <v>2024</v>
          </cell>
          <cell r="G255" t="str">
            <v>Euro VI דיזל</v>
          </cell>
          <cell r="I255" t="str">
            <v>מסנן חלקיקים</v>
          </cell>
        </row>
        <row r="256">
          <cell r="C256" t="str">
            <v>אוטובוס עירוני</v>
          </cell>
          <cell r="D256" t="str">
            <v>סולר</v>
          </cell>
          <cell r="E256">
            <v>2024</v>
          </cell>
          <cell r="G256" t="str">
            <v>Euro VI דיזל</v>
          </cell>
          <cell r="I256" t="str">
            <v>מסנן חלקיקים</v>
          </cell>
        </row>
        <row r="257">
          <cell r="C257" t="str">
            <v>אוטובוס עירוני</v>
          </cell>
          <cell r="D257" t="str">
            <v>סולר</v>
          </cell>
          <cell r="E257">
            <v>2024</v>
          </cell>
          <cell r="G257" t="str">
            <v>Euro VI דיזל</v>
          </cell>
          <cell r="I257" t="str">
            <v>מסנן חלקיקים</v>
          </cell>
        </row>
        <row r="258">
          <cell r="C258" t="str">
            <v>אוטובוס עירוני</v>
          </cell>
          <cell r="D258" t="str">
            <v>סולר</v>
          </cell>
          <cell r="E258">
            <v>2024</v>
          </cell>
          <cell r="G258" t="str">
            <v>Euro VI דיזל</v>
          </cell>
          <cell r="I258" t="str">
            <v>מסנן חלקיקים</v>
          </cell>
        </row>
        <row r="259">
          <cell r="C259" t="str">
            <v>אוטובוס עירוני</v>
          </cell>
          <cell r="D259" t="str">
            <v>סולר</v>
          </cell>
          <cell r="E259">
            <v>2024</v>
          </cell>
          <cell r="G259" t="str">
            <v>Euro VI דיזל</v>
          </cell>
          <cell r="I259" t="str">
            <v>מסנן חלקיקים</v>
          </cell>
        </row>
        <row r="260">
          <cell r="C260" t="str">
            <v>אוטובוס עירוני</v>
          </cell>
          <cell r="D260" t="str">
            <v>סולר</v>
          </cell>
          <cell r="E260">
            <v>2024</v>
          </cell>
          <cell r="G260" t="str">
            <v>Euro VI דיזל</v>
          </cell>
          <cell r="I260" t="str">
            <v>מסנן חלקיקים</v>
          </cell>
        </row>
        <row r="261">
          <cell r="C261" t="str">
            <v>אוטובוס עירוני</v>
          </cell>
          <cell r="D261" t="str">
            <v>סולר</v>
          </cell>
          <cell r="E261">
            <v>2024</v>
          </cell>
          <cell r="G261" t="str">
            <v>Euro VI דיזל</v>
          </cell>
          <cell r="I261" t="str">
            <v>מסנן חלקיקים</v>
          </cell>
        </row>
        <row r="262">
          <cell r="C262" t="str">
            <v>אוטובוס עירוני</v>
          </cell>
          <cell r="D262" t="str">
            <v>סולר</v>
          </cell>
          <cell r="E262">
            <v>2024</v>
          </cell>
          <cell r="G262" t="str">
            <v>Euro VI דיזל</v>
          </cell>
          <cell r="I262" t="str">
            <v>מסנן חלקיקים</v>
          </cell>
        </row>
        <row r="263">
          <cell r="C263" t="str">
            <v>עירוני חשמלי</v>
          </cell>
          <cell r="D263" t="str">
            <v>חשמלי</v>
          </cell>
          <cell r="E263">
            <v>2019</v>
          </cell>
          <cell r="G263" t="str">
            <v>Zero Emission חשמלי</v>
          </cell>
        </row>
        <row r="264">
          <cell r="C264" t="str">
            <v>עירוני חשמלי</v>
          </cell>
          <cell r="D264" t="str">
            <v>חשמלי</v>
          </cell>
          <cell r="E264">
            <v>2021</v>
          </cell>
          <cell r="G264" t="str">
            <v>Zero Emission חשמלי</v>
          </cell>
        </row>
        <row r="265">
          <cell r="C265" t="str">
            <v>עירוני חשמלי</v>
          </cell>
          <cell r="D265" t="str">
            <v>חשמלי</v>
          </cell>
          <cell r="E265">
            <v>2022</v>
          </cell>
          <cell r="G265" t="str">
            <v>Zero Emission חשמלי</v>
          </cell>
        </row>
        <row r="266">
          <cell r="C266" t="str">
            <v>עירוני חשמלי</v>
          </cell>
          <cell r="D266" t="str">
            <v>חשמלי</v>
          </cell>
          <cell r="E266">
            <v>2023</v>
          </cell>
          <cell r="G266" t="str">
            <v>Zero Emission חשמלי</v>
          </cell>
        </row>
        <row r="267">
          <cell r="C267" t="str">
            <v>עירוני חשמלי</v>
          </cell>
          <cell r="D267" t="str">
            <v>חשמלי</v>
          </cell>
          <cell r="E267">
            <v>2025</v>
          </cell>
          <cell r="G267" t="str">
            <v>Zero Emission חשמלי</v>
          </cell>
        </row>
        <row r="268">
          <cell r="C268" t="str">
            <v>עירוני חשמלי</v>
          </cell>
          <cell r="D268" t="str">
            <v>חשמלי</v>
          </cell>
          <cell r="E268">
            <v>2025</v>
          </cell>
          <cell r="G268" t="str">
            <v>Zero Emission חשמלי</v>
          </cell>
        </row>
        <row r="269">
          <cell r="C269" t="str">
            <v>עירוני חשמלי</v>
          </cell>
          <cell r="D269" t="str">
            <v>חשמלי</v>
          </cell>
          <cell r="E269">
            <v>2025</v>
          </cell>
          <cell r="G269" t="str">
            <v>Zero Emission חשמלי</v>
          </cell>
        </row>
        <row r="270">
          <cell r="C270" t="str">
            <v>עירוני חשמלי</v>
          </cell>
          <cell r="D270" t="str">
            <v>חשמלי</v>
          </cell>
          <cell r="E270">
            <v>2025</v>
          </cell>
          <cell r="G270" t="str">
            <v>Zero Emission חשמלי</v>
          </cell>
        </row>
        <row r="271">
          <cell r="C271" t="str">
            <v>עירוני חשמלי</v>
          </cell>
          <cell r="D271" t="str">
            <v>חשמלי</v>
          </cell>
          <cell r="E271">
            <v>2025</v>
          </cell>
          <cell r="G271" t="str">
            <v>Zero Emission חשמלי</v>
          </cell>
        </row>
        <row r="272">
          <cell r="C272" t="str">
            <v>עירוני חשמלי</v>
          </cell>
          <cell r="D272" t="str">
            <v>חשמלי</v>
          </cell>
          <cell r="E272">
            <v>2025</v>
          </cell>
          <cell r="G272" t="str">
            <v>Zero Emission חשמלי</v>
          </cell>
        </row>
        <row r="273">
          <cell r="C273" t="str">
            <v>עירוני חשמלי</v>
          </cell>
          <cell r="D273" t="str">
            <v>חשמלי</v>
          </cell>
          <cell r="E273">
            <v>2025</v>
          </cell>
          <cell r="G273" t="str">
            <v>Zero Emission חשמלי</v>
          </cell>
        </row>
        <row r="274">
          <cell r="C274" t="str">
            <v>עירוני חשמלי</v>
          </cell>
          <cell r="D274" t="str">
            <v>חשמלי</v>
          </cell>
          <cell r="E274">
            <v>2025</v>
          </cell>
          <cell r="G274" t="str">
            <v>Zero Emission חשמלי</v>
          </cell>
        </row>
        <row r="275">
          <cell r="C275" t="str">
            <v>עירוני חשמלי</v>
          </cell>
          <cell r="D275" t="str">
            <v>חשמלי</v>
          </cell>
          <cell r="E275">
            <v>2022</v>
          </cell>
          <cell r="G275" t="str">
            <v>Zero Emission חשמלי</v>
          </cell>
        </row>
        <row r="276">
          <cell r="C276" t="str">
            <v>עירוני חשמלי</v>
          </cell>
          <cell r="D276" t="str">
            <v>חשמלי</v>
          </cell>
          <cell r="E276">
            <v>2022</v>
          </cell>
          <cell r="G276" t="str">
            <v>Zero Emission חשמלי</v>
          </cell>
        </row>
        <row r="277">
          <cell r="C277" t="str">
            <v>עירוני חשמלי</v>
          </cell>
          <cell r="D277" t="str">
            <v>חשמלי</v>
          </cell>
          <cell r="E277">
            <v>2023</v>
          </cell>
          <cell r="G277" t="str">
            <v>Zero Emission חשמלי</v>
          </cell>
        </row>
        <row r="278">
          <cell r="C278" t="str">
            <v>עירוני חשמלי</v>
          </cell>
          <cell r="D278" t="str">
            <v>חשמלי</v>
          </cell>
          <cell r="E278">
            <v>2023</v>
          </cell>
          <cell r="G278" t="str">
            <v>Zero Emission חשמלי</v>
          </cell>
        </row>
        <row r="279">
          <cell r="C279" t="str">
            <v>עירוני חשמלי</v>
          </cell>
          <cell r="D279" t="str">
            <v>חשמלי</v>
          </cell>
          <cell r="E279">
            <v>2023</v>
          </cell>
          <cell r="G279" t="str">
            <v>Zero Emission חשמלי</v>
          </cell>
        </row>
        <row r="280">
          <cell r="C280" t="str">
            <v>עירוני חשמלי</v>
          </cell>
          <cell r="D280" t="str">
            <v>חשמלי</v>
          </cell>
          <cell r="E280">
            <v>2023</v>
          </cell>
          <cell r="G280" t="str">
            <v>Zero Emission חשמלי</v>
          </cell>
        </row>
        <row r="281">
          <cell r="C281" t="str">
            <v>עירוני חשמלי</v>
          </cell>
          <cell r="D281" t="str">
            <v>חשמלי</v>
          </cell>
          <cell r="E281">
            <v>2023</v>
          </cell>
          <cell r="G281" t="str">
            <v>Zero Emission חשמלי</v>
          </cell>
        </row>
        <row r="282">
          <cell r="C282" t="str">
            <v>עירוני חשמלי</v>
          </cell>
          <cell r="D282" t="str">
            <v>חשמלי</v>
          </cell>
          <cell r="E282">
            <v>2023</v>
          </cell>
          <cell r="G282" t="str">
            <v>Zero Emission חשמלי</v>
          </cell>
        </row>
        <row r="283">
          <cell r="C283" t="str">
            <v>אוטובוס בינעירוני</v>
          </cell>
          <cell r="D283" t="str">
            <v>סולר</v>
          </cell>
          <cell r="E283">
            <v>2020</v>
          </cell>
          <cell r="G283" t="str">
            <v>Euro VI דיזל</v>
          </cell>
          <cell r="I283" t="str">
            <v>מסנן חלקיקים</v>
          </cell>
        </row>
        <row r="284">
          <cell r="C284" t="str">
            <v>אוטובוס בינעירוני</v>
          </cell>
          <cell r="D284" t="str">
            <v>סולר</v>
          </cell>
          <cell r="E284">
            <v>2020</v>
          </cell>
          <cell r="G284" t="str">
            <v>Euro VI דיזל</v>
          </cell>
          <cell r="I284" t="str">
            <v>מסנן חלקיקים</v>
          </cell>
        </row>
        <row r="285">
          <cell r="C285" t="str">
            <v>אוטובוס בינעירוני</v>
          </cell>
          <cell r="D285" t="str">
            <v>סולר</v>
          </cell>
          <cell r="E285">
            <v>2021</v>
          </cell>
          <cell r="G285" t="str">
            <v>Euro VI דיזל</v>
          </cell>
          <cell r="I285" t="str">
            <v>מסנן חלקיקים</v>
          </cell>
        </row>
        <row r="286">
          <cell r="C286" t="str">
            <v>אוטובוס בינעירוני</v>
          </cell>
          <cell r="D286" t="str">
            <v>סולר</v>
          </cell>
          <cell r="E286">
            <v>2021</v>
          </cell>
          <cell r="G286" t="str">
            <v>Euro VI דיזל</v>
          </cell>
          <cell r="I286" t="str">
            <v>מסנן חלקיקים</v>
          </cell>
        </row>
        <row r="287">
          <cell r="C287" t="str">
            <v>אוטובוס בינעירוני</v>
          </cell>
          <cell r="D287" t="str">
            <v>סולר</v>
          </cell>
          <cell r="E287">
            <v>2022</v>
          </cell>
          <cell r="G287" t="str">
            <v>Euro VI דיזל</v>
          </cell>
          <cell r="I287" t="str">
            <v>מסנן חלקיקים</v>
          </cell>
        </row>
        <row r="288">
          <cell r="C288" t="str">
            <v>אוטובוס בינעירוני</v>
          </cell>
          <cell r="D288" t="str">
            <v>סולר</v>
          </cell>
          <cell r="E288">
            <v>2022</v>
          </cell>
          <cell r="G288" t="str">
            <v>Euro VI דיזל</v>
          </cell>
          <cell r="I288" t="str">
            <v>מסנן חלקיקים</v>
          </cell>
        </row>
        <row r="289">
          <cell r="C289" t="str">
            <v>אוטובוס בינעירוני</v>
          </cell>
          <cell r="D289" t="str">
            <v>סולר</v>
          </cell>
          <cell r="E289">
            <v>2022</v>
          </cell>
          <cell r="G289" t="str">
            <v>Euro VI דיזל</v>
          </cell>
          <cell r="I289" t="str">
            <v>מסנן חלקיקים</v>
          </cell>
        </row>
        <row r="290">
          <cell r="C290" t="str">
            <v>אוטובוס בינעירוני</v>
          </cell>
          <cell r="D290" t="str">
            <v>סולר</v>
          </cell>
          <cell r="E290">
            <v>2023</v>
          </cell>
          <cell r="G290" t="str">
            <v>Euro VI דיזל</v>
          </cell>
          <cell r="I290" t="str">
            <v>מסנן חלקיקים</v>
          </cell>
        </row>
        <row r="291">
          <cell r="C291" t="str">
            <v>אוטובוס בינעירוני</v>
          </cell>
          <cell r="D291" t="str">
            <v>סולר</v>
          </cell>
          <cell r="E291">
            <v>2023</v>
          </cell>
          <cell r="G291" t="str">
            <v>Euro VI דיזל</v>
          </cell>
          <cell r="I291" t="str">
            <v>מסנן חלקיקים</v>
          </cell>
        </row>
        <row r="292">
          <cell r="C292" t="str">
            <v>אוטובוס בינעירוני</v>
          </cell>
          <cell r="D292" t="str">
            <v>סולר</v>
          </cell>
          <cell r="E292">
            <v>2023</v>
          </cell>
          <cell r="G292" t="str">
            <v>Euro VI דיזל</v>
          </cell>
          <cell r="I292" t="str">
            <v>מסנן חלקיקים</v>
          </cell>
        </row>
        <row r="293">
          <cell r="C293" t="str">
            <v>אוטובוס בינעירוני</v>
          </cell>
          <cell r="D293" t="str">
            <v>סולר</v>
          </cell>
          <cell r="E293">
            <v>2024</v>
          </cell>
          <cell r="G293" t="str">
            <v>Euro VI דיזל</v>
          </cell>
          <cell r="I293" t="str">
            <v>מסנן חלקיקים</v>
          </cell>
        </row>
        <row r="294">
          <cell r="C294" t="str">
            <v>אוטובוס בינעירוני</v>
          </cell>
          <cell r="D294" t="str">
            <v>סולר</v>
          </cell>
          <cell r="E294">
            <v>2016</v>
          </cell>
          <cell r="G294" t="str">
            <v>Euro VI דיזל</v>
          </cell>
          <cell r="I294" t="str">
            <v>מסנן חלקיקים</v>
          </cell>
        </row>
        <row r="295">
          <cell r="C295" t="str">
            <v>אוטובוס בינעירוני</v>
          </cell>
          <cell r="D295" t="str">
            <v>סולר</v>
          </cell>
          <cell r="E295">
            <v>2016</v>
          </cell>
          <cell r="G295" t="str">
            <v>Euro VI דיזל</v>
          </cell>
          <cell r="I295" t="str">
            <v>מסנן חלקיקים</v>
          </cell>
        </row>
        <row r="296">
          <cell r="C296" t="str">
            <v>אוטובוס בינעירוני</v>
          </cell>
          <cell r="D296" t="str">
            <v>סולר</v>
          </cell>
          <cell r="E296">
            <v>2016</v>
          </cell>
          <cell r="G296" t="str">
            <v>Euro VI דיזל</v>
          </cell>
          <cell r="I296" t="str">
            <v>מסנן חלקיקים</v>
          </cell>
        </row>
        <row r="297">
          <cell r="C297" t="str">
            <v>אוטובוס בינעירוני</v>
          </cell>
          <cell r="D297" t="str">
            <v>סולר</v>
          </cell>
          <cell r="E297">
            <v>2016</v>
          </cell>
          <cell r="G297" t="str">
            <v>Euro VI דיזל</v>
          </cell>
          <cell r="I297" t="str">
            <v>מסנן חלקיקים</v>
          </cell>
        </row>
        <row r="298">
          <cell r="C298" t="str">
            <v>אוטובוס בינעירוני</v>
          </cell>
          <cell r="D298" t="str">
            <v>סולר</v>
          </cell>
          <cell r="E298">
            <v>2016</v>
          </cell>
          <cell r="G298" t="str">
            <v>Euro VI דיזל</v>
          </cell>
          <cell r="I298" t="str">
            <v>מסנן חלקיקים</v>
          </cell>
        </row>
        <row r="299">
          <cell r="C299" t="str">
            <v>אוטובוס בינעירוני</v>
          </cell>
          <cell r="D299" t="str">
            <v>סולר</v>
          </cell>
          <cell r="E299">
            <v>2016</v>
          </cell>
          <cell r="G299" t="str">
            <v>Euro VI דיזל</v>
          </cell>
          <cell r="I299" t="str">
            <v>מסנן חלקיקים</v>
          </cell>
        </row>
        <row r="300">
          <cell r="C300" t="str">
            <v>אוטובוס בינעירוני</v>
          </cell>
          <cell r="D300" t="str">
            <v>סולר</v>
          </cell>
          <cell r="E300">
            <v>2016</v>
          </cell>
          <cell r="G300" t="str">
            <v>Euro VI דיזל</v>
          </cell>
          <cell r="I300" t="str">
            <v>מסנן חלקיקים</v>
          </cell>
        </row>
        <row r="301">
          <cell r="C301" t="str">
            <v>אוטובוס בינעירוני</v>
          </cell>
          <cell r="D301" t="str">
            <v>סולר</v>
          </cell>
          <cell r="E301">
            <v>2016</v>
          </cell>
          <cell r="G301" t="str">
            <v>Euro VI דיזל</v>
          </cell>
          <cell r="I301" t="str">
            <v>מסנן חלקיקים</v>
          </cell>
        </row>
        <row r="302">
          <cell r="C302" t="str">
            <v>אוטובוס בינעירוני</v>
          </cell>
          <cell r="D302" t="str">
            <v>סולר</v>
          </cell>
          <cell r="E302">
            <v>2016</v>
          </cell>
          <cell r="G302" t="str">
            <v>Euro VI דיזל</v>
          </cell>
          <cell r="I302" t="str">
            <v>מסנן חלקיקים</v>
          </cell>
        </row>
        <row r="303">
          <cell r="C303" t="str">
            <v>אוטובוס בינעירוני</v>
          </cell>
          <cell r="D303" t="str">
            <v>סולר</v>
          </cell>
          <cell r="E303">
            <v>2016</v>
          </cell>
          <cell r="G303" t="str">
            <v>Euro VI דיזל</v>
          </cell>
          <cell r="I303" t="str">
            <v>מסנן חלקיקים</v>
          </cell>
        </row>
        <row r="304">
          <cell r="C304" t="str">
            <v>אוטובוס בינעירוני</v>
          </cell>
          <cell r="D304" t="str">
            <v>סולר</v>
          </cell>
          <cell r="E304">
            <v>2016</v>
          </cell>
          <cell r="G304" t="str">
            <v>Euro VI דיזל</v>
          </cell>
          <cell r="I304" t="str">
            <v>מסנן חלקיקים</v>
          </cell>
        </row>
        <row r="305">
          <cell r="C305" t="str">
            <v>אוטובוס בינעירוני</v>
          </cell>
          <cell r="D305" t="str">
            <v>סולר</v>
          </cell>
          <cell r="E305">
            <v>2016</v>
          </cell>
          <cell r="G305" t="str">
            <v>Euro VI דיזל</v>
          </cell>
          <cell r="I305" t="str">
            <v>מסנן חלקיקים</v>
          </cell>
        </row>
        <row r="306">
          <cell r="C306" t="str">
            <v>אוטובוס בינעירוני</v>
          </cell>
          <cell r="D306" t="str">
            <v>סולר</v>
          </cell>
          <cell r="E306">
            <v>2016</v>
          </cell>
          <cell r="G306" t="str">
            <v>Euro VI דיזל</v>
          </cell>
          <cell r="I306" t="str">
            <v>מסנן חלקיקים</v>
          </cell>
        </row>
        <row r="307">
          <cell r="C307" t="str">
            <v>אוטובוס בינעירוני</v>
          </cell>
          <cell r="D307" t="str">
            <v>סולר</v>
          </cell>
          <cell r="E307">
            <v>2016</v>
          </cell>
          <cell r="G307" t="str">
            <v>Euro VI דיזל</v>
          </cell>
          <cell r="I307" t="str">
            <v>מסנן חלקיקים</v>
          </cell>
        </row>
        <row r="308">
          <cell r="C308" t="str">
            <v>אוטובוס בינעירוני</v>
          </cell>
          <cell r="D308" t="str">
            <v>סולר</v>
          </cell>
          <cell r="E308">
            <v>2016</v>
          </cell>
          <cell r="G308" t="str">
            <v>Euro VI דיזל</v>
          </cell>
          <cell r="I308" t="str">
            <v>מסנן חלקיקים</v>
          </cell>
        </row>
        <row r="309">
          <cell r="C309" t="str">
            <v>אוטובוס בינעירוני</v>
          </cell>
          <cell r="D309" t="str">
            <v>סולר</v>
          </cell>
          <cell r="E309">
            <v>2016</v>
          </cell>
          <cell r="G309" t="str">
            <v>Euro VI דיזל</v>
          </cell>
          <cell r="I309" t="str">
            <v>מסנן חלקיקים</v>
          </cell>
        </row>
        <row r="310">
          <cell r="C310" t="str">
            <v>אוטובוס בינעירוני</v>
          </cell>
          <cell r="D310" t="str">
            <v>סולר</v>
          </cell>
          <cell r="E310">
            <v>2016</v>
          </cell>
          <cell r="G310" t="str">
            <v>Euro VI דיזל</v>
          </cell>
          <cell r="I310" t="str">
            <v>מסנן חלקיקים</v>
          </cell>
        </row>
        <row r="311">
          <cell r="C311" t="str">
            <v>אוטובוס בינעירוני</v>
          </cell>
          <cell r="D311" t="str">
            <v>סולר</v>
          </cell>
          <cell r="E311">
            <v>2016</v>
          </cell>
          <cell r="G311" t="str">
            <v>Euro VI דיזל</v>
          </cell>
          <cell r="I311" t="str">
            <v>מסנן חלקיקים</v>
          </cell>
        </row>
        <row r="312">
          <cell r="C312" t="str">
            <v>אוטובוס בינעירוני</v>
          </cell>
          <cell r="D312" t="str">
            <v>סולר</v>
          </cell>
          <cell r="E312">
            <v>2016</v>
          </cell>
          <cell r="G312" t="str">
            <v>Euro VI דיזל</v>
          </cell>
          <cell r="I312" t="str">
            <v>מסנן חלקיקים</v>
          </cell>
        </row>
        <row r="313">
          <cell r="C313" t="str">
            <v>אוטובוס בינעירוני</v>
          </cell>
          <cell r="D313" t="str">
            <v>סולר</v>
          </cell>
          <cell r="E313">
            <v>2016</v>
          </cell>
          <cell r="G313" t="str">
            <v>Euro VI דיזל</v>
          </cell>
          <cell r="I313" t="str">
            <v>מסנן חלקיקים</v>
          </cell>
        </row>
        <row r="314">
          <cell r="C314" t="str">
            <v>אוטובוס בינעירוני</v>
          </cell>
          <cell r="D314" t="str">
            <v>סולר</v>
          </cell>
          <cell r="E314">
            <v>2016</v>
          </cell>
          <cell r="G314" t="str">
            <v>Euro VI דיזל</v>
          </cell>
          <cell r="I314" t="str">
            <v>מסנן חלקיקים</v>
          </cell>
        </row>
        <row r="315">
          <cell r="C315" t="str">
            <v>אוטובוס עירוני</v>
          </cell>
          <cell r="D315" t="str">
            <v>סולר</v>
          </cell>
          <cell r="E315">
            <v>2016</v>
          </cell>
          <cell r="G315" t="str">
            <v>Euro VI דיזל</v>
          </cell>
          <cell r="I315" t="str">
            <v>מסנן חלקיקים</v>
          </cell>
        </row>
        <row r="316">
          <cell r="C316" t="str">
            <v>אוטובוס עירוני</v>
          </cell>
          <cell r="D316" t="str">
            <v>סולר</v>
          </cell>
          <cell r="E316">
            <v>2016</v>
          </cell>
          <cell r="G316" t="str">
            <v>Euro VI דיזל</v>
          </cell>
          <cell r="I316" t="str">
            <v>מסנן חלקיקים</v>
          </cell>
        </row>
        <row r="317">
          <cell r="C317" t="str">
            <v>אוטובוס עירוני</v>
          </cell>
          <cell r="D317" t="str">
            <v>סולר</v>
          </cell>
          <cell r="E317">
            <v>2016</v>
          </cell>
          <cell r="G317" t="str">
            <v>Euro VI דיזל</v>
          </cell>
          <cell r="I317" t="str">
            <v>מסנן חלקיקים</v>
          </cell>
        </row>
        <row r="318">
          <cell r="C318" t="str">
            <v>אוטובוס עירוני</v>
          </cell>
          <cell r="D318" t="str">
            <v>סולר</v>
          </cell>
          <cell r="E318">
            <v>2016</v>
          </cell>
          <cell r="G318" t="str">
            <v>Euro VI דיזל</v>
          </cell>
          <cell r="I318" t="str">
            <v>מסנן חלקיקים</v>
          </cell>
        </row>
        <row r="319">
          <cell r="C319" t="str">
            <v>אוטובוס עירוני</v>
          </cell>
          <cell r="D319" t="str">
            <v>סולר</v>
          </cell>
          <cell r="E319">
            <v>2016</v>
          </cell>
          <cell r="G319" t="str">
            <v>Euro VI דיזל</v>
          </cell>
          <cell r="I319" t="str">
            <v>מסנן חלקיקים</v>
          </cell>
        </row>
        <row r="320">
          <cell r="C320" t="str">
            <v>אוטובוס עירוני</v>
          </cell>
          <cell r="D320" t="str">
            <v>סולר</v>
          </cell>
          <cell r="E320">
            <v>2016</v>
          </cell>
          <cell r="G320" t="str">
            <v>Euro VI דיזל</v>
          </cell>
          <cell r="I320" t="str">
            <v>מסנן חלקיקים</v>
          </cell>
        </row>
        <row r="321">
          <cell r="C321" t="str">
            <v>אוטובוס עירוני</v>
          </cell>
          <cell r="D321" t="str">
            <v>סולר</v>
          </cell>
          <cell r="E321">
            <v>2016</v>
          </cell>
          <cell r="G321" t="str">
            <v>Euro VI דיזל</v>
          </cell>
          <cell r="I321" t="str">
            <v>מסנן חלקיקים</v>
          </cell>
        </row>
        <row r="322">
          <cell r="C322" t="str">
            <v>אוטובוס עירוני</v>
          </cell>
          <cell r="D322" t="str">
            <v>סולר</v>
          </cell>
          <cell r="E322">
            <v>2016</v>
          </cell>
          <cell r="G322" t="str">
            <v>Euro VI דיזל</v>
          </cell>
          <cell r="I322" t="str">
            <v>מסנן חלקיקים</v>
          </cell>
        </row>
        <row r="323">
          <cell r="C323" t="str">
            <v>אוטובוס עירוני</v>
          </cell>
          <cell r="D323" t="str">
            <v>סולר</v>
          </cell>
          <cell r="E323">
            <v>2016</v>
          </cell>
          <cell r="G323" t="str">
            <v>Euro VI דיזל</v>
          </cell>
          <cell r="I323" t="str">
            <v>מסנן חלקיקים</v>
          </cell>
        </row>
        <row r="324">
          <cell r="C324" t="str">
            <v>אוטובוס עירוני</v>
          </cell>
          <cell r="D324" t="str">
            <v>סולר</v>
          </cell>
          <cell r="E324">
            <v>2016</v>
          </cell>
          <cell r="G324" t="str">
            <v>Euro VI דיזל</v>
          </cell>
          <cell r="I324" t="str">
            <v>מסנן חלקיקים</v>
          </cell>
        </row>
        <row r="325">
          <cell r="C325" t="str">
            <v>אוטובוס עירוני</v>
          </cell>
          <cell r="D325" t="str">
            <v>סולר</v>
          </cell>
          <cell r="E325">
            <v>2016</v>
          </cell>
          <cell r="G325" t="str">
            <v>Euro VI דיזל</v>
          </cell>
          <cell r="I325" t="str">
            <v>מסנן חלקיקים</v>
          </cell>
        </row>
        <row r="326">
          <cell r="C326" t="str">
            <v>אוטובוס עירוני</v>
          </cell>
          <cell r="D326" t="str">
            <v>סולר</v>
          </cell>
          <cell r="E326">
            <v>2016</v>
          </cell>
          <cell r="G326" t="str">
            <v>Euro VI דיזל</v>
          </cell>
          <cell r="I326" t="str">
            <v>מסנן חלקיקים</v>
          </cell>
        </row>
        <row r="327">
          <cell r="C327" t="str">
            <v>אוטובוס עירוני</v>
          </cell>
          <cell r="D327" t="str">
            <v>סולר</v>
          </cell>
          <cell r="E327">
            <v>2016</v>
          </cell>
          <cell r="G327" t="str">
            <v>Euro VI דיזל</v>
          </cell>
          <cell r="I327" t="str">
            <v>מסנן חלקיקים</v>
          </cell>
        </row>
        <row r="328">
          <cell r="C328" t="str">
            <v>אוטובוס עירוני</v>
          </cell>
          <cell r="D328" t="str">
            <v>סולר</v>
          </cell>
          <cell r="E328">
            <v>2016</v>
          </cell>
          <cell r="G328" t="str">
            <v>Euro VI דיזל</v>
          </cell>
          <cell r="I328" t="str">
            <v>מסנן חלקיקים</v>
          </cell>
        </row>
        <row r="329">
          <cell r="C329" t="str">
            <v>אוטובוס עירוני</v>
          </cell>
          <cell r="D329" t="str">
            <v>סולר</v>
          </cell>
          <cell r="E329">
            <v>2016</v>
          </cell>
          <cell r="G329" t="str">
            <v>Euro VI דיזל</v>
          </cell>
          <cell r="I329" t="str">
            <v>מסנן חלקיקים</v>
          </cell>
        </row>
        <row r="330">
          <cell r="C330" t="str">
            <v>אוטובוס עירוני</v>
          </cell>
          <cell r="D330" t="str">
            <v>סולר</v>
          </cell>
          <cell r="E330">
            <v>2016</v>
          </cell>
          <cell r="G330" t="str">
            <v>Euro VI דיזל</v>
          </cell>
          <cell r="I330" t="str">
            <v>מסנן חלקיקים</v>
          </cell>
        </row>
        <row r="331">
          <cell r="C331" t="str">
            <v>אוטובוס עירוני</v>
          </cell>
          <cell r="D331" t="str">
            <v>סולר</v>
          </cell>
          <cell r="E331">
            <v>2016</v>
          </cell>
          <cell r="G331" t="str">
            <v>Euro VI דיזל</v>
          </cell>
          <cell r="I331" t="str">
            <v>מסנן חלקיקים</v>
          </cell>
        </row>
        <row r="332">
          <cell r="C332" t="str">
            <v>אוטובוס עירוני</v>
          </cell>
          <cell r="D332" t="str">
            <v>סולר</v>
          </cell>
          <cell r="E332">
            <v>2016</v>
          </cell>
          <cell r="G332" t="str">
            <v>Euro VI דיזל</v>
          </cell>
          <cell r="I332" t="str">
            <v>מסנן חלקיקים</v>
          </cell>
        </row>
        <row r="333">
          <cell r="C333" t="str">
            <v>אוטובוס עירוני</v>
          </cell>
          <cell r="D333" t="str">
            <v>סולר</v>
          </cell>
          <cell r="E333">
            <v>2016</v>
          </cell>
          <cell r="G333" t="str">
            <v>Euro VI דיזל</v>
          </cell>
          <cell r="I333" t="str">
            <v>מסנן חלקיקים</v>
          </cell>
        </row>
        <row r="334">
          <cell r="C334" t="str">
            <v>אוטובוס עירוני</v>
          </cell>
          <cell r="D334" t="str">
            <v>סולר</v>
          </cell>
          <cell r="E334">
            <v>2016</v>
          </cell>
          <cell r="G334" t="str">
            <v>Euro VI דיזל</v>
          </cell>
          <cell r="I334" t="str">
            <v>מסנן חלקיקים</v>
          </cell>
        </row>
        <row r="335">
          <cell r="C335" t="str">
            <v>אוטובוס עירוני</v>
          </cell>
          <cell r="D335" t="str">
            <v>סולר</v>
          </cell>
          <cell r="E335">
            <v>2016</v>
          </cell>
          <cell r="G335" t="str">
            <v>Euro VI דיזל</v>
          </cell>
          <cell r="I335" t="str">
            <v>מסנן חלקיקים</v>
          </cell>
        </row>
        <row r="336">
          <cell r="C336" t="str">
            <v>אוטובוס עירוני</v>
          </cell>
          <cell r="D336" t="str">
            <v>סולר</v>
          </cell>
          <cell r="E336">
            <v>2016</v>
          </cell>
          <cell r="G336" t="str">
            <v>Euro VI דיזל</v>
          </cell>
          <cell r="I336" t="str">
            <v>מסנן חלקיקים</v>
          </cell>
        </row>
        <row r="337">
          <cell r="C337" t="str">
            <v>אוטובוס עירוני</v>
          </cell>
          <cell r="D337" t="str">
            <v>סולר</v>
          </cell>
          <cell r="E337">
            <v>2018</v>
          </cell>
          <cell r="G337" t="str">
            <v>Euro VI דיזל</v>
          </cell>
          <cell r="I337" t="str">
            <v>מסנן חלקיקים</v>
          </cell>
        </row>
        <row r="338">
          <cell r="C338" t="str">
            <v>אוטובוס עירוני</v>
          </cell>
          <cell r="D338" t="str">
            <v>סולר</v>
          </cell>
          <cell r="E338">
            <v>2018</v>
          </cell>
          <cell r="G338" t="str">
            <v>Euro VI דיזל</v>
          </cell>
          <cell r="I338" t="str">
            <v>מסנן חלקיקים</v>
          </cell>
        </row>
        <row r="339">
          <cell r="C339" t="str">
            <v>אוטובוס עירוני</v>
          </cell>
          <cell r="D339" t="str">
            <v>סולר</v>
          </cell>
          <cell r="E339">
            <v>2018</v>
          </cell>
          <cell r="G339" t="str">
            <v>Euro VI דיזל</v>
          </cell>
          <cell r="I339" t="str">
            <v>מסנן חלקיקים</v>
          </cell>
        </row>
        <row r="340">
          <cell r="C340" t="str">
            <v>אוטובוס עירוני</v>
          </cell>
          <cell r="D340" t="str">
            <v>סולר</v>
          </cell>
          <cell r="E340">
            <v>2018</v>
          </cell>
          <cell r="G340" t="str">
            <v>Euro VI דיזל</v>
          </cell>
          <cell r="I340" t="str">
            <v>מסנן חלקיקים</v>
          </cell>
        </row>
        <row r="341">
          <cell r="C341" t="str">
            <v>אוטובוס עירוני</v>
          </cell>
          <cell r="D341" t="str">
            <v>סולר</v>
          </cell>
          <cell r="E341">
            <v>2018</v>
          </cell>
          <cell r="G341" t="str">
            <v>Euro VI דיזל</v>
          </cell>
          <cell r="I341" t="str">
            <v>מסנן חלקיקים</v>
          </cell>
        </row>
        <row r="342">
          <cell r="C342" t="str">
            <v>אוטובוס עירוני</v>
          </cell>
          <cell r="D342" t="str">
            <v>סולר</v>
          </cell>
          <cell r="E342">
            <v>2018</v>
          </cell>
          <cell r="G342" t="str">
            <v>Euro VI דיזל</v>
          </cell>
          <cell r="I342" t="str">
            <v>מסנן חלקיקים</v>
          </cell>
        </row>
        <row r="343">
          <cell r="C343" t="str">
            <v>אוטובוס עירוני</v>
          </cell>
          <cell r="D343" t="str">
            <v>סולר</v>
          </cell>
          <cell r="E343">
            <v>2018</v>
          </cell>
          <cell r="G343" t="str">
            <v>Euro VI דיזל</v>
          </cell>
          <cell r="I343" t="str">
            <v>מסנן חלקיקים</v>
          </cell>
        </row>
        <row r="344">
          <cell r="C344" t="str">
            <v>אוטובוס עירוני</v>
          </cell>
          <cell r="D344" t="str">
            <v>סולר</v>
          </cell>
          <cell r="E344">
            <v>2018</v>
          </cell>
          <cell r="G344" t="str">
            <v>Euro VI דיזל</v>
          </cell>
          <cell r="I344" t="str">
            <v>מסנן חלקיקים</v>
          </cell>
        </row>
        <row r="345">
          <cell r="C345" t="str">
            <v>אוטובוס עירוני</v>
          </cell>
          <cell r="D345" t="str">
            <v>סולר</v>
          </cell>
          <cell r="E345">
            <v>2018</v>
          </cell>
          <cell r="G345" t="str">
            <v>Euro VI דיזל</v>
          </cell>
          <cell r="I345" t="str">
            <v>מסנן חלקיקים</v>
          </cell>
        </row>
        <row r="346">
          <cell r="C346" t="str">
            <v>אוטובוס עירוני</v>
          </cell>
          <cell r="D346" t="str">
            <v>סולר</v>
          </cell>
          <cell r="E346">
            <v>2018</v>
          </cell>
          <cell r="G346" t="str">
            <v>Euro VI דיזל</v>
          </cell>
          <cell r="I346" t="str">
            <v>מסנן חלקיקים</v>
          </cell>
        </row>
        <row r="347">
          <cell r="C347" t="str">
            <v>אוטובוס עירוני</v>
          </cell>
          <cell r="D347" t="str">
            <v>סולר</v>
          </cell>
          <cell r="E347">
            <v>2018</v>
          </cell>
          <cell r="G347" t="str">
            <v>Euro VI דיזל</v>
          </cell>
          <cell r="I347" t="str">
            <v>מסנן חלקיקים</v>
          </cell>
        </row>
        <row r="348">
          <cell r="C348" t="str">
            <v>אוטובוס בינעירוני</v>
          </cell>
          <cell r="D348" t="str">
            <v>סולר</v>
          </cell>
          <cell r="E348">
            <v>2019</v>
          </cell>
          <cell r="G348" t="str">
            <v>Euro VI דיזל</v>
          </cell>
          <cell r="I348" t="str">
            <v>מסנן חלקיקים</v>
          </cell>
        </row>
        <row r="349">
          <cell r="C349" t="str">
            <v>אוטובוס בינעירוני</v>
          </cell>
          <cell r="D349" t="str">
            <v>סולר</v>
          </cell>
          <cell r="E349">
            <v>2021</v>
          </cell>
          <cell r="G349" t="str">
            <v>Euro VI דיזל</v>
          </cell>
          <cell r="I349" t="str">
            <v>מסנן חלקיקים</v>
          </cell>
        </row>
        <row r="350">
          <cell r="C350" t="str">
            <v>אוטובוס בינעירוני</v>
          </cell>
          <cell r="D350" t="str">
            <v>סולר</v>
          </cell>
          <cell r="E350">
            <v>2021</v>
          </cell>
          <cell r="G350" t="str">
            <v>Euro VI דיזל</v>
          </cell>
          <cell r="I350" t="str">
            <v>מסנן חלקיקים</v>
          </cell>
        </row>
        <row r="351">
          <cell r="C351" t="str">
            <v>אוטובוס בינעירוני</v>
          </cell>
          <cell r="D351" t="str">
            <v>סולר</v>
          </cell>
          <cell r="E351">
            <v>2021</v>
          </cell>
          <cell r="G351" t="str">
            <v>Euro VI דיזל</v>
          </cell>
          <cell r="I351" t="str">
            <v>מסנן חלקיקים</v>
          </cell>
        </row>
        <row r="352">
          <cell r="C352" t="str">
            <v>אוטובוס בינעירוני</v>
          </cell>
          <cell r="D352" t="str">
            <v>סולר</v>
          </cell>
          <cell r="E352">
            <v>2021</v>
          </cell>
          <cell r="G352" t="str">
            <v>Euro VI דיזל</v>
          </cell>
          <cell r="I352" t="str">
            <v>מסנן חלקיקים</v>
          </cell>
        </row>
        <row r="353">
          <cell r="C353" t="str">
            <v>אוטובוס בינעירוני</v>
          </cell>
          <cell r="D353" t="str">
            <v>סולר</v>
          </cell>
          <cell r="E353">
            <v>2021</v>
          </cell>
          <cell r="G353" t="str">
            <v>Euro VI דיזל</v>
          </cell>
          <cell r="I353" t="str">
            <v>מסנן חלקיקים</v>
          </cell>
        </row>
        <row r="354">
          <cell r="C354" t="str">
            <v>אוטובוס בינעירוני</v>
          </cell>
          <cell r="D354" t="str">
            <v>סולר</v>
          </cell>
          <cell r="E354">
            <v>2022</v>
          </cell>
          <cell r="G354" t="str">
            <v>Euro VI דיזל</v>
          </cell>
          <cell r="I354" t="str">
            <v>מסנן חלקיקים</v>
          </cell>
        </row>
        <row r="355">
          <cell r="C355" t="str">
            <v>אוטובוס עירוני</v>
          </cell>
          <cell r="D355" t="str">
            <v>סולר</v>
          </cell>
          <cell r="E355">
            <v>2025</v>
          </cell>
          <cell r="G355" t="str">
            <v>Euro VI דיזל</v>
          </cell>
          <cell r="I355" t="str">
            <v>מסנן חלקיקים</v>
          </cell>
        </row>
        <row r="356">
          <cell r="C356" t="str">
            <v>אוטובוס עירוני</v>
          </cell>
          <cell r="D356" t="str">
            <v>סולר</v>
          </cell>
          <cell r="E356">
            <v>2025</v>
          </cell>
          <cell r="G356" t="str">
            <v>Euro VI דיזל</v>
          </cell>
          <cell r="I356" t="str">
            <v>מסנן חלקיקים</v>
          </cell>
        </row>
        <row r="357">
          <cell r="C357" t="str">
            <v>אוטובוס עירוני</v>
          </cell>
          <cell r="D357" t="str">
            <v>סולר</v>
          </cell>
          <cell r="E357">
            <v>2023</v>
          </cell>
          <cell r="G357" t="str">
            <v>Euro VI דיזל</v>
          </cell>
          <cell r="I357" t="str">
            <v>מסנן חלקיקים</v>
          </cell>
        </row>
        <row r="358">
          <cell r="C358" t="str">
            <v>אוטובוס עירוני</v>
          </cell>
          <cell r="D358" t="str">
            <v>סולר</v>
          </cell>
          <cell r="E358">
            <v>2023</v>
          </cell>
          <cell r="G358" t="str">
            <v>Euro VI דיזל</v>
          </cell>
          <cell r="I358" t="str">
            <v>מסנן חלקיקים</v>
          </cell>
        </row>
        <row r="359">
          <cell r="C359" t="str">
            <v>אוטובוס עירוני</v>
          </cell>
          <cell r="D359" t="str">
            <v>סולר</v>
          </cell>
          <cell r="E359">
            <v>2023</v>
          </cell>
          <cell r="G359" t="str">
            <v>Euro VI דיזל</v>
          </cell>
          <cell r="I359" t="str">
            <v>מסנן חלקיקים</v>
          </cell>
        </row>
        <row r="360">
          <cell r="C360" t="str">
            <v>אוטובוס בינעירוני</v>
          </cell>
          <cell r="D360" t="str">
            <v>סולר</v>
          </cell>
          <cell r="E360">
            <v>2023</v>
          </cell>
          <cell r="G360" t="str">
            <v>Euro VI דיזל</v>
          </cell>
          <cell r="I360" t="str">
            <v>מסנן חלקיקים</v>
          </cell>
        </row>
        <row r="361">
          <cell r="C361" t="str">
            <v>אוטובוס בינעירוני</v>
          </cell>
          <cell r="D361" t="str">
            <v>סולר</v>
          </cell>
          <cell r="E361">
            <v>2024</v>
          </cell>
          <cell r="G361" t="str">
            <v>Euro VI דיזל</v>
          </cell>
          <cell r="I361" t="str">
            <v>מסנן חלקיקים</v>
          </cell>
        </row>
        <row r="362">
          <cell r="C362" t="str">
            <v>עירוני חשמלי</v>
          </cell>
          <cell r="D362" t="str">
            <v>חשמלי</v>
          </cell>
          <cell r="E362">
            <v>2025</v>
          </cell>
          <cell r="G362" t="str">
            <v>Zero Emission חשמלי</v>
          </cell>
        </row>
        <row r="363">
          <cell r="C363" t="str">
            <v>עירוני חשמלי</v>
          </cell>
          <cell r="D363" t="str">
            <v>חשמלי</v>
          </cell>
          <cell r="E363">
            <v>2025</v>
          </cell>
          <cell r="G363" t="str">
            <v>Zero Emission חשמלי</v>
          </cell>
        </row>
        <row r="364">
          <cell r="C364" t="str">
            <v>עירוני חשמלי</v>
          </cell>
          <cell r="D364" t="str">
            <v>חשמלי</v>
          </cell>
          <cell r="E364">
            <v>2025</v>
          </cell>
          <cell r="G364" t="str">
            <v>Zero Emission חשמלי</v>
          </cell>
        </row>
        <row r="365">
          <cell r="C365" t="str">
            <v>עירוני חשמלי</v>
          </cell>
          <cell r="D365" t="str">
            <v>חשמלי</v>
          </cell>
          <cell r="E365">
            <v>2025</v>
          </cell>
          <cell r="G365" t="str">
            <v>Zero Emission חשמלי</v>
          </cell>
        </row>
        <row r="366">
          <cell r="C366" t="str">
            <v>עירוני חשמלי</v>
          </cell>
          <cell r="D366" t="str">
            <v>חשמלי</v>
          </cell>
          <cell r="E366">
            <v>2025</v>
          </cell>
          <cell r="G366" t="str">
            <v>Zero Emission חשמלי</v>
          </cell>
        </row>
        <row r="367">
          <cell r="C367" t="str">
            <v>עירוני חשמלי</v>
          </cell>
          <cell r="D367" t="str">
            <v>חשמלי</v>
          </cell>
          <cell r="E367">
            <v>2025</v>
          </cell>
          <cell r="G367" t="str">
            <v>Zero Emission חשמלי</v>
          </cell>
        </row>
        <row r="368">
          <cell r="C368" t="str">
            <v>עירוני חשמלי</v>
          </cell>
          <cell r="D368" t="str">
            <v>חשמלי</v>
          </cell>
          <cell r="E368">
            <v>2025</v>
          </cell>
          <cell r="G368" t="str">
            <v>Zero Emission חשמלי</v>
          </cell>
        </row>
        <row r="369">
          <cell r="C369" t="str">
            <v>עירוני חשמלי</v>
          </cell>
          <cell r="D369" t="str">
            <v>חשמלי</v>
          </cell>
          <cell r="E369">
            <v>2022</v>
          </cell>
          <cell r="G369" t="str">
            <v>Zero Emission חשמלי</v>
          </cell>
        </row>
        <row r="370">
          <cell r="C370" t="str">
            <v>עירוני חשמלי</v>
          </cell>
          <cell r="D370" t="str">
            <v>חשמלי</v>
          </cell>
          <cell r="E370">
            <v>2022</v>
          </cell>
          <cell r="G370" t="str">
            <v>Zero Emission חשמלי</v>
          </cell>
        </row>
        <row r="371">
          <cell r="C371" t="str">
            <v>עירוני חשמלי</v>
          </cell>
          <cell r="D371" t="str">
            <v>חשמלי</v>
          </cell>
          <cell r="E371">
            <v>2022</v>
          </cell>
          <cell r="G371" t="str">
            <v>Zero Emission חשמלי</v>
          </cell>
        </row>
        <row r="372">
          <cell r="C372" t="str">
            <v>עירוני חשמלי</v>
          </cell>
          <cell r="D372" t="str">
            <v>חשמלי</v>
          </cell>
          <cell r="E372">
            <v>2023</v>
          </cell>
          <cell r="G372" t="str">
            <v>Zero Emission חשמלי</v>
          </cell>
        </row>
        <row r="373">
          <cell r="C373" t="str">
            <v>אוטובוס בינעירוני</v>
          </cell>
          <cell r="D373" t="str">
            <v>סולר</v>
          </cell>
          <cell r="E373">
            <v>2016</v>
          </cell>
          <cell r="G373" t="str">
            <v>Euro VI דיזל</v>
          </cell>
          <cell r="I373" t="str">
            <v>מסנן חלקיקים</v>
          </cell>
        </row>
        <row r="374">
          <cell r="C374" t="str">
            <v>אוטובוס בינעירוני</v>
          </cell>
          <cell r="D374" t="str">
            <v>סולר</v>
          </cell>
          <cell r="E374">
            <v>2016</v>
          </cell>
          <cell r="G374" t="str">
            <v>Euro VI דיזל</v>
          </cell>
          <cell r="I374" t="str">
            <v>מסנן חלקיקים</v>
          </cell>
        </row>
        <row r="375">
          <cell r="C375" t="str">
            <v>אוטובוס עירוני</v>
          </cell>
          <cell r="D375" t="str">
            <v>סולר</v>
          </cell>
          <cell r="E375">
            <v>2016</v>
          </cell>
          <cell r="G375" t="str">
            <v>Euro VI דיזל</v>
          </cell>
          <cell r="I375" t="str">
            <v>מסנן חלקיקים</v>
          </cell>
        </row>
        <row r="376">
          <cell r="C376" t="str">
            <v>אוטובוס בינעירוני</v>
          </cell>
          <cell r="D376" t="str">
            <v>סולר</v>
          </cell>
          <cell r="E376">
            <v>2016</v>
          </cell>
          <cell r="G376" t="str">
            <v>Euro VI דיזל</v>
          </cell>
          <cell r="I376" t="str">
            <v>מסנן חלקיקים</v>
          </cell>
        </row>
        <row r="377">
          <cell r="C377" t="str">
            <v>אוטובוס בינעירוני</v>
          </cell>
          <cell r="D377" t="str">
            <v>סולר</v>
          </cell>
          <cell r="E377">
            <v>2016</v>
          </cell>
          <cell r="G377" t="str">
            <v>Euro VI דיזל</v>
          </cell>
          <cell r="I377" t="str">
            <v>מסנן חלקיקים</v>
          </cell>
        </row>
        <row r="378">
          <cell r="C378" t="str">
            <v>אוטובוס בינעירוני</v>
          </cell>
          <cell r="D378" t="str">
            <v>סולר</v>
          </cell>
          <cell r="E378">
            <v>2019</v>
          </cell>
          <cell r="G378" t="str">
            <v>Euro VI דיזל</v>
          </cell>
          <cell r="I378" t="str">
            <v>מסנן חלקיקים</v>
          </cell>
        </row>
        <row r="379">
          <cell r="C379" t="str">
            <v>אוטובוס עירוני</v>
          </cell>
          <cell r="D379" t="str">
            <v>סולר</v>
          </cell>
          <cell r="E379">
            <v>2018</v>
          </cell>
          <cell r="G379" t="str">
            <v>Euro VI דיזל</v>
          </cell>
          <cell r="I379" t="str">
            <v>מסנן חלקיקים</v>
          </cell>
        </row>
        <row r="380">
          <cell r="C380" t="str">
            <v>אוטובוס עירוני</v>
          </cell>
          <cell r="D380" t="str">
            <v>סולר</v>
          </cell>
          <cell r="E380">
            <v>2018</v>
          </cell>
          <cell r="G380" t="str">
            <v>Euro VI דיזל</v>
          </cell>
          <cell r="I380" t="str">
            <v>מסנן חלקיקים</v>
          </cell>
        </row>
        <row r="381">
          <cell r="C381" t="str">
            <v>אוטובוס עירוני</v>
          </cell>
          <cell r="D381" t="str">
            <v>סולר</v>
          </cell>
          <cell r="E381">
            <v>2018</v>
          </cell>
          <cell r="G381" t="str">
            <v>Euro VI דיזל</v>
          </cell>
          <cell r="I381" t="str">
            <v>מסנן חלקיקים</v>
          </cell>
        </row>
        <row r="382">
          <cell r="C382" t="str">
            <v>אוטובוס עירוני</v>
          </cell>
          <cell r="D382" t="str">
            <v>סולר</v>
          </cell>
          <cell r="E382">
            <v>2018</v>
          </cell>
          <cell r="G382" t="str">
            <v>Euro VI דיזל</v>
          </cell>
          <cell r="I382" t="str">
            <v>מסנן חלקיקים</v>
          </cell>
        </row>
        <row r="383">
          <cell r="C383" t="str">
            <v>אוטובוס עירוני</v>
          </cell>
          <cell r="D383" t="str">
            <v>סולר</v>
          </cell>
          <cell r="E383">
            <v>2018</v>
          </cell>
          <cell r="G383" t="str">
            <v>Euro VI דיזל</v>
          </cell>
          <cell r="I383" t="str">
            <v>מסנן חלקיקים</v>
          </cell>
        </row>
        <row r="384">
          <cell r="C384" t="str">
            <v>אוטובוס עירוני</v>
          </cell>
          <cell r="D384" t="str">
            <v>סולר</v>
          </cell>
          <cell r="E384">
            <v>2019</v>
          </cell>
          <cell r="G384" t="str">
            <v>Euro VI דיזל</v>
          </cell>
          <cell r="I384" t="str">
            <v>מסנן חלקיקים</v>
          </cell>
        </row>
        <row r="385">
          <cell r="C385" t="str">
            <v>אוטובוס עירוני</v>
          </cell>
          <cell r="D385" t="str">
            <v>סולר</v>
          </cell>
          <cell r="E385">
            <v>2019</v>
          </cell>
          <cell r="G385" t="str">
            <v>Euro VI דיזל</v>
          </cell>
          <cell r="I385" t="str">
            <v>מסנן חלקיקים</v>
          </cell>
        </row>
        <row r="386">
          <cell r="C386" t="str">
            <v>אוטובוס עירוני</v>
          </cell>
          <cell r="D386" t="str">
            <v>סולר</v>
          </cell>
          <cell r="E386">
            <v>2019</v>
          </cell>
          <cell r="G386" t="str">
            <v>Euro VI דיזל</v>
          </cell>
          <cell r="I386" t="str">
            <v>מסנן חלקיקים</v>
          </cell>
        </row>
        <row r="387">
          <cell r="C387" t="str">
            <v>אוטובוס עירוני</v>
          </cell>
          <cell r="D387" t="str">
            <v>סולר</v>
          </cell>
          <cell r="E387">
            <v>2019</v>
          </cell>
          <cell r="G387" t="str">
            <v>Euro VI דיזל</v>
          </cell>
          <cell r="I387" t="str">
            <v>מסנן חלקיקים</v>
          </cell>
        </row>
        <row r="388">
          <cell r="C388" t="str">
            <v>אוטובוס עירוני</v>
          </cell>
          <cell r="D388" t="str">
            <v>סולר</v>
          </cell>
          <cell r="E388">
            <v>2019</v>
          </cell>
          <cell r="G388" t="str">
            <v>Euro VI דיזל</v>
          </cell>
          <cell r="I388" t="str">
            <v>מסנן חלקיקים</v>
          </cell>
        </row>
        <row r="389">
          <cell r="C389" t="str">
            <v>אוטובוס עירוני</v>
          </cell>
          <cell r="D389" t="str">
            <v>סולר</v>
          </cell>
          <cell r="E389">
            <v>2019</v>
          </cell>
          <cell r="G389" t="str">
            <v>Euro VI דיזל</v>
          </cell>
          <cell r="I389" t="str">
            <v>מסנן חלקיקים</v>
          </cell>
        </row>
        <row r="390">
          <cell r="C390" t="str">
            <v>אוטובוס עירוני</v>
          </cell>
          <cell r="D390" t="str">
            <v>סולר</v>
          </cell>
          <cell r="E390">
            <v>2019</v>
          </cell>
          <cell r="G390" t="str">
            <v>Euro VI דיזל</v>
          </cell>
          <cell r="I390" t="str">
            <v>מסנן חלקיקים</v>
          </cell>
        </row>
        <row r="391">
          <cell r="C391" t="str">
            <v>אוטובוס עירוני</v>
          </cell>
          <cell r="D391" t="str">
            <v>סולר</v>
          </cell>
          <cell r="E391">
            <v>2019</v>
          </cell>
          <cell r="G391" t="str">
            <v>Euro VI דיזל</v>
          </cell>
          <cell r="I391" t="str">
            <v>מסנן חלקיקים</v>
          </cell>
        </row>
        <row r="392">
          <cell r="C392" t="str">
            <v>אוטובוס עירוני</v>
          </cell>
          <cell r="D392" t="str">
            <v>סולר</v>
          </cell>
          <cell r="E392">
            <v>2019</v>
          </cell>
          <cell r="G392" t="str">
            <v>Euro VI דיזל</v>
          </cell>
          <cell r="I392" t="str">
            <v>מסנן חלקיקים</v>
          </cell>
        </row>
        <row r="393">
          <cell r="C393" t="str">
            <v>אוטובוס עירוני</v>
          </cell>
          <cell r="D393" t="str">
            <v>סולר</v>
          </cell>
          <cell r="E393">
            <v>2019</v>
          </cell>
          <cell r="G393" t="str">
            <v>Euro VI דיזל</v>
          </cell>
          <cell r="I393" t="str">
            <v>מסנן חלקיקים</v>
          </cell>
        </row>
        <row r="394">
          <cell r="C394" t="str">
            <v>אוטובוס עירוני</v>
          </cell>
          <cell r="D394" t="str">
            <v>סולר</v>
          </cell>
          <cell r="E394">
            <v>2020</v>
          </cell>
          <cell r="G394" t="str">
            <v>Euro VI דיזל</v>
          </cell>
          <cell r="I394" t="str">
            <v>מסנן חלקיקים</v>
          </cell>
        </row>
        <row r="395">
          <cell r="C395" t="str">
            <v>אוטובוס עירוני</v>
          </cell>
          <cell r="D395" t="str">
            <v>סולר</v>
          </cell>
          <cell r="E395">
            <v>2021</v>
          </cell>
          <cell r="G395" t="str">
            <v>Euro VI דיזל</v>
          </cell>
          <cell r="I395" t="str">
            <v>מסנן חלקיקים</v>
          </cell>
        </row>
        <row r="396">
          <cell r="C396" t="str">
            <v>אוטובוס עירוני</v>
          </cell>
          <cell r="D396" t="str">
            <v>סולר</v>
          </cell>
          <cell r="E396">
            <v>2021</v>
          </cell>
          <cell r="G396" t="str">
            <v>Euro VI דיזל</v>
          </cell>
          <cell r="I396" t="str">
            <v>מסנן חלקיקים</v>
          </cell>
        </row>
        <row r="397">
          <cell r="C397" t="str">
            <v>אוטובוס עירוני</v>
          </cell>
          <cell r="D397" t="str">
            <v>סולר</v>
          </cell>
          <cell r="E397">
            <v>2021</v>
          </cell>
          <cell r="G397" t="str">
            <v>Euro VI דיזל</v>
          </cell>
          <cell r="I397" t="str">
            <v>מסנן חלקיקים</v>
          </cell>
        </row>
        <row r="398">
          <cell r="C398" t="str">
            <v>אוטובוס עירוני</v>
          </cell>
          <cell r="D398" t="str">
            <v>סולר</v>
          </cell>
          <cell r="E398">
            <v>2021</v>
          </cell>
          <cell r="G398" t="str">
            <v>Euro VI דיזל</v>
          </cell>
          <cell r="I398" t="str">
            <v>מסנן חלקיקים</v>
          </cell>
        </row>
        <row r="399">
          <cell r="C399" t="str">
            <v>אוטובוס עירוני</v>
          </cell>
          <cell r="D399" t="str">
            <v>סולר</v>
          </cell>
          <cell r="E399">
            <v>2021</v>
          </cell>
          <cell r="G399" t="str">
            <v>Euro VI דיזל</v>
          </cell>
          <cell r="I399" t="str">
            <v>מסנן חלקיקים</v>
          </cell>
        </row>
        <row r="400">
          <cell r="C400" t="str">
            <v>אוטובוס בינעירוני</v>
          </cell>
          <cell r="D400" t="str">
            <v>סולר</v>
          </cell>
          <cell r="E400">
            <v>2022</v>
          </cell>
          <cell r="G400" t="str">
            <v>Euro VI דיזל</v>
          </cell>
          <cell r="I400" t="str">
            <v>מסנן חלקיקים</v>
          </cell>
        </row>
        <row r="401">
          <cell r="C401" t="str">
            <v>אוטובוס בינעירוני</v>
          </cell>
          <cell r="D401" t="str">
            <v>סולר</v>
          </cell>
          <cell r="E401">
            <v>2024</v>
          </cell>
          <cell r="G401" t="str">
            <v>Euro VI דיזל</v>
          </cell>
          <cell r="I401" t="str">
            <v>מסנן חלקיקים</v>
          </cell>
        </row>
        <row r="402">
          <cell r="C402" t="str">
            <v>אוטובוס בינעירוני</v>
          </cell>
          <cell r="D402" t="str">
            <v>סולר</v>
          </cell>
          <cell r="E402">
            <v>2024</v>
          </cell>
          <cell r="G402" t="str">
            <v>Euro VI דיזל</v>
          </cell>
          <cell r="I402" t="str">
            <v>מסנן חלקיקים</v>
          </cell>
        </row>
        <row r="403">
          <cell r="C403" t="str">
            <v>אוטובוס בינעירוני</v>
          </cell>
          <cell r="D403" t="str">
            <v>סולר</v>
          </cell>
          <cell r="E403">
            <v>2016</v>
          </cell>
          <cell r="G403" t="str">
            <v>Euro VI דיזל</v>
          </cell>
          <cell r="I403" t="str">
            <v>מסנן חלקיקים</v>
          </cell>
        </row>
        <row r="404">
          <cell r="C404" t="str">
            <v>אוטובוס בינעירוני</v>
          </cell>
          <cell r="D404" t="str">
            <v>סולר</v>
          </cell>
          <cell r="E404">
            <v>2016</v>
          </cell>
          <cell r="G404" t="str">
            <v>Euro VI דיזל</v>
          </cell>
          <cell r="I404" t="str">
            <v>מסנן חלקיקים</v>
          </cell>
        </row>
        <row r="405">
          <cell r="C405" t="str">
            <v>אוטובוס בינעירוני</v>
          </cell>
          <cell r="D405" t="str">
            <v>סולר</v>
          </cell>
          <cell r="E405">
            <v>2016</v>
          </cell>
          <cell r="G405" t="str">
            <v>Euro VI דיזל</v>
          </cell>
          <cell r="I405" t="str">
            <v>מסנן חלקיקים</v>
          </cell>
        </row>
        <row r="406">
          <cell r="C406" t="str">
            <v>אוטובוס בינעירוני</v>
          </cell>
          <cell r="D406" t="str">
            <v>סולר</v>
          </cell>
          <cell r="E406">
            <v>2016</v>
          </cell>
          <cell r="G406" t="str">
            <v>Euro VI דיזל</v>
          </cell>
          <cell r="I406" t="str">
            <v>מסנן חלקיקים</v>
          </cell>
        </row>
        <row r="407">
          <cell r="C407" t="str">
            <v>אוטובוס עירוני</v>
          </cell>
          <cell r="D407" t="str">
            <v>סולר</v>
          </cell>
          <cell r="E407">
            <v>2016</v>
          </cell>
          <cell r="G407" t="str">
            <v>Euro VI דיזל</v>
          </cell>
          <cell r="I407" t="str">
            <v>מסנן חלקיקים</v>
          </cell>
        </row>
        <row r="408">
          <cell r="C408" t="str">
            <v>אוטובוס עירוני</v>
          </cell>
          <cell r="D408" t="str">
            <v>סולר</v>
          </cell>
          <cell r="E408">
            <v>2016</v>
          </cell>
          <cell r="G408" t="str">
            <v>Euro VI דיזל</v>
          </cell>
          <cell r="I408" t="str">
            <v>מסנן חלקיקים</v>
          </cell>
        </row>
        <row r="409">
          <cell r="C409" t="str">
            <v>אוטובוס עירוני</v>
          </cell>
          <cell r="D409" t="str">
            <v>סולר</v>
          </cell>
          <cell r="E409">
            <v>2016</v>
          </cell>
          <cell r="G409" t="str">
            <v>Euro VI דיזל</v>
          </cell>
          <cell r="I409" t="str">
            <v>מסנן חלקיקים</v>
          </cell>
        </row>
        <row r="410">
          <cell r="C410" t="str">
            <v>אוטובוס עירוני</v>
          </cell>
          <cell r="D410" t="str">
            <v>סולר</v>
          </cell>
          <cell r="E410">
            <v>2016</v>
          </cell>
          <cell r="G410" t="str">
            <v>Euro VI דיזל</v>
          </cell>
          <cell r="I410" t="str">
            <v>מסנן חלקיקים</v>
          </cell>
        </row>
        <row r="411">
          <cell r="C411" t="str">
            <v>אוטובוס עירוני</v>
          </cell>
          <cell r="D411" t="str">
            <v>סולר</v>
          </cell>
          <cell r="E411">
            <v>2016</v>
          </cell>
          <cell r="G411" t="str">
            <v>Euro VI דיזל</v>
          </cell>
          <cell r="I411" t="str">
            <v>מסנן חלקיקים</v>
          </cell>
        </row>
        <row r="412">
          <cell r="C412" t="str">
            <v>אוטובוס עירוני</v>
          </cell>
          <cell r="D412" t="str">
            <v>סולר</v>
          </cell>
          <cell r="E412">
            <v>2016</v>
          </cell>
          <cell r="G412" t="str">
            <v>Euro VI דיזל</v>
          </cell>
          <cell r="I412" t="str">
            <v>מסנן חלקיקים</v>
          </cell>
        </row>
        <row r="413">
          <cell r="C413" t="str">
            <v>אוטובוס עירוני</v>
          </cell>
          <cell r="D413" t="str">
            <v>סולר</v>
          </cell>
          <cell r="E413">
            <v>2016</v>
          </cell>
          <cell r="G413" t="str">
            <v>Euro VI דיזל</v>
          </cell>
          <cell r="I413" t="str">
            <v>מסנן חלקיקים</v>
          </cell>
        </row>
        <row r="414">
          <cell r="C414" t="str">
            <v>אוטובוס עירוני</v>
          </cell>
          <cell r="D414" t="str">
            <v>סולר</v>
          </cell>
          <cell r="E414">
            <v>2016</v>
          </cell>
          <cell r="G414" t="str">
            <v>Euro VI דיזל</v>
          </cell>
          <cell r="I414" t="str">
            <v>מסנן חלקיקים</v>
          </cell>
        </row>
        <row r="415">
          <cell r="C415" t="str">
            <v>אוטובוס עירוני</v>
          </cell>
          <cell r="D415" t="str">
            <v>סולר</v>
          </cell>
          <cell r="E415">
            <v>2016</v>
          </cell>
          <cell r="G415" t="str">
            <v>Euro VI דיזל</v>
          </cell>
          <cell r="I415" t="str">
            <v>מסנן חלקיקים</v>
          </cell>
        </row>
        <row r="416">
          <cell r="C416" t="str">
            <v>אוטובוס עירוני</v>
          </cell>
          <cell r="D416" t="str">
            <v>סולר</v>
          </cell>
          <cell r="E416">
            <v>2016</v>
          </cell>
          <cell r="G416" t="str">
            <v>Euro VI דיזל</v>
          </cell>
          <cell r="I416" t="str">
            <v>מסנן חלקיקים</v>
          </cell>
        </row>
        <row r="417">
          <cell r="C417" t="str">
            <v>אוטובוס עירוני</v>
          </cell>
          <cell r="D417" t="str">
            <v>סולר</v>
          </cell>
          <cell r="E417">
            <v>2016</v>
          </cell>
          <cell r="G417" t="str">
            <v>Euro VI דיזל</v>
          </cell>
          <cell r="I417" t="str">
            <v>מסנן חלקיקים</v>
          </cell>
        </row>
        <row r="418">
          <cell r="C418" t="str">
            <v>אוטובוס בינעירוני</v>
          </cell>
          <cell r="D418" t="str">
            <v>סולר</v>
          </cell>
          <cell r="E418">
            <v>2016</v>
          </cell>
          <cell r="G418" t="str">
            <v>Euro VI דיזל</v>
          </cell>
          <cell r="I418" t="str">
            <v>מסנן חלקיקים</v>
          </cell>
        </row>
        <row r="419">
          <cell r="C419" t="str">
            <v>אוטובוס בינעירוני</v>
          </cell>
          <cell r="D419" t="str">
            <v>סולר</v>
          </cell>
          <cell r="E419">
            <v>2016</v>
          </cell>
          <cell r="G419" t="str">
            <v>Euro VI דיזל</v>
          </cell>
          <cell r="I419" t="str">
            <v>מסנן חלקיקים</v>
          </cell>
        </row>
        <row r="420">
          <cell r="C420" t="str">
            <v>אוטובוס עירוני</v>
          </cell>
          <cell r="D420" t="str">
            <v>סולר</v>
          </cell>
          <cell r="E420">
            <v>2016</v>
          </cell>
          <cell r="G420" t="str">
            <v>Euro VI דיזל</v>
          </cell>
          <cell r="I420" t="str">
            <v>מסנן חלקיקים</v>
          </cell>
        </row>
        <row r="421">
          <cell r="C421" t="str">
            <v>אוטובוס עירוני</v>
          </cell>
          <cell r="D421" t="str">
            <v>סולר</v>
          </cell>
          <cell r="E421">
            <v>2016</v>
          </cell>
          <cell r="G421" t="str">
            <v>Euro VI דיזל</v>
          </cell>
          <cell r="I421" t="str">
            <v>מסנן חלקיקים</v>
          </cell>
        </row>
        <row r="422">
          <cell r="C422" t="str">
            <v>אוטובוס עירוני</v>
          </cell>
          <cell r="D422" t="str">
            <v>סולר</v>
          </cell>
          <cell r="E422">
            <v>2016</v>
          </cell>
          <cell r="G422" t="str">
            <v>Euro VI דיזל</v>
          </cell>
          <cell r="I422" t="str">
            <v>מסנן חלקיקים</v>
          </cell>
        </row>
        <row r="423">
          <cell r="C423" t="str">
            <v>אוטובוס עירוני</v>
          </cell>
          <cell r="D423" t="str">
            <v>סולר</v>
          </cell>
          <cell r="E423">
            <v>2016</v>
          </cell>
          <cell r="G423" t="str">
            <v>Euro VI דיזל</v>
          </cell>
          <cell r="I423" t="str">
            <v>מסנן חלקיקים</v>
          </cell>
        </row>
        <row r="424">
          <cell r="C424" t="str">
            <v>אוטובוס עירוני</v>
          </cell>
          <cell r="D424" t="str">
            <v>סולר</v>
          </cell>
          <cell r="E424">
            <v>2016</v>
          </cell>
          <cell r="G424" t="str">
            <v>Euro VI דיזל</v>
          </cell>
          <cell r="I424" t="str">
            <v>מסנן חלקיקים</v>
          </cell>
        </row>
        <row r="425">
          <cell r="C425" t="str">
            <v>אוטובוס עירוני</v>
          </cell>
          <cell r="D425" t="str">
            <v>סולר</v>
          </cell>
          <cell r="E425">
            <v>2016</v>
          </cell>
          <cell r="G425" t="str">
            <v>Euro VI דיזל</v>
          </cell>
          <cell r="I425" t="str">
            <v>מסנן חלקיקים</v>
          </cell>
        </row>
        <row r="426">
          <cell r="C426" t="str">
            <v>אוטובוס עירוני</v>
          </cell>
          <cell r="D426" t="str">
            <v>סולר</v>
          </cell>
          <cell r="E426">
            <v>2016</v>
          </cell>
          <cell r="G426" t="str">
            <v>Euro VI דיזל</v>
          </cell>
          <cell r="I426" t="str">
            <v>מסנן חלקיקים</v>
          </cell>
        </row>
        <row r="427">
          <cell r="C427" t="str">
            <v>אוטובוס עירוני</v>
          </cell>
          <cell r="D427" t="str">
            <v>סולר</v>
          </cell>
          <cell r="E427">
            <v>2016</v>
          </cell>
          <cell r="G427" t="str">
            <v>Euro VI דיזל</v>
          </cell>
          <cell r="I427" t="str">
            <v>מסנן חלקיקים</v>
          </cell>
        </row>
        <row r="428">
          <cell r="C428" t="str">
            <v>אוטובוס עירוני</v>
          </cell>
          <cell r="D428" t="str">
            <v>סולר</v>
          </cell>
          <cell r="E428">
            <v>2016</v>
          </cell>
          <cell r="G428" t="str">
            <v>Euro VI דיזל</v>
          </cell>
          <cell r="I428" t="str">
            <v>מסנן חלקיקים</v>
          </cell>
        </row>
        <row r="429">
          <cell r="C429" t="str">
            <v>אוטובוס עירוני</v>
          </cell>
          <cell r="D429" t="str">
            <v>סולר</v>
          </cell>
          <cell r="E429">
            <v>2016</v>
          </cell>
          <cell r="G429" t="str">
            <v>Euro VI דיזל</v>
          </cell>
          <cell r="I429" t="str">
            <v>מסנן חלקיקים</v>
          </cell>
        </row>
        <row r="430">
          <cell r="C430" t="str">
            <v>אוטובוס עירוני</v>
          </cell>
          <cell r="D430" t="str">
            <v>סולר</v>
          </cell>
          <cell r="E430">
            <v>2016</v>
          </cell>
          <cell r="G430" t="str">
            <v>Euro VI דיזל</v>
          </cell>
          <cell r="I430" t="str">
            <v>מסנן חלקיקים</v>
          </cell>
        </row>
        <row r="431">
          <cell r="C431" t="str">
            <v>אוטובוס עירוני</v>
          </cell>
          <cell r="D431" t="str">
            <v>סולר</v>
          </cell>
          <cell r="E431">
            <v>2016</v>
          </cell>
          <cell r="G431" t="str">
            <v>Euro VI דיזל</v>
          </cell>
          <cell r="I431" t="str">
            <v>מסנן חלקיקים</v>
          </cell>
        </row>
        <row r="432">
          <cell r="C432" t="str">
            <v>אוטובוס בינעירוני</v>
          </cell>
          <cell r="D432" t="str">
            <v>סולר</v>
          </cell>
          <cell r="E432">
            <v>2016</v>
          </cell>
          <cell r="G432" t="str">
            <v>Euro VI דיזל</v>
          </cell>
          <cell r="I432" t="str">
            <v>מסנן חלקיקים</v>
          </cell>
        </row>
        <row r="433">
          <cell r="C433" t="str">
            <v>אוטובוס בינעירוני</v>
          </cell>
          <cell r="D433" t="str">
            <v>סולר</v>
          </cell>
          <cell r="E433">
            <v>2016</v>
          </cell>
          <cell r="G433" t="str">
            <v>Euro VI דיזל</v>
          </cell>
          <cell r="I433" t="str">
            <v>מסנן חלקיקים</v>
          </cell>
        </row>
        <row r="434">
          <cell r="C434" t="str">
            <v>אוטובוס בינעירוני</v>
          </cell>
          <cell r="D434" t="str">
            <v>סולר</v>
          </cell>
          <cell r="E434">
            <v>2016</v>
          </cell>
          <cell r="G434" t="str">
            <v>Euro VI דיזל</v>
          </cell>
          <cell r="I434" t="str">
            <v>מסנן חלקיקים</v>
          </cell>
        </row>
        <row r="435">
          <cell r="C435" t="str">
            <v>אוטובוס בינעירוני</v>
          </cell>
          <cell r="D435" t="str">
            <v>סולר</v>
          </cell>
          <cell r="E435">
            <v>2016</v>
          </cell>
          <cell r="G435" t="str">
            <v>Euro VI דיזל</v>
          </cell>
          <cell r="I435" t="str">
            <v>מסנן חלקיקים</v>
          </cell>
        </row>
        <row r="436">
          <cell r="C436" t="str">
            <v>אוטובוס בינעירוני</v>
          </cell>
          <cell r="D436" t="str">
            <v>סולר</v>
          </cell>
          <cell r="E436">
            <v>2016</v>
          </cell>
          <cell r="G436" t="str">
            <v>Euro VI דיזל</v>
          </cell>
          <cell r="I436" t="str">
            <v>מסנן חלקיקים</v>
          </cell>
        </row>
        <row r="437">
          <cell r="C437" t="str">
            <v>אוטובוס בינעירוני</v>
          </cell>
          <cell r="D437" t="str">
            <v>סולר</v>
          </cell>
          <cell r="E437">
            <v>2016</v>
          </cell>
          <cell r="G437" t="str">
            <v>Euro VI דיזל</v>
          </cell>
          <cell r="I437" t="str">
            <v>מסנן חלקיקים</v>
          </cell>
        </row>
        <row r="438">
          <cell r="C438" t="str">
            <v>אוטובוס בינעירוני</v>
          </cell>
          <cell r="D438" t="str">
            <v>סולר</v>
          </cell>
          <cell r="E438">
            <v>2016</v>
          </cell>
          <cell r="G438" t="str">
            <v>Euro VI דיזל</v>
          </cell>
          <cell r="I438" t="str">
            <v>מסנן חלקיקים</v>
          </cell>
        </row>
        <row r="439">
          <cell r="C439" t="str">
            <v>אוטובוס עירוני</v>
          </cell>
          <cell r="D439" t="str">
            <v>סולר</v>
          </cell>
          <cell r="E439">
            <v>2016</v>
          </cell>
          <cell r="G439" t="str">
            <v>Euro VI דיזל</v>
          </cell>
          <cell r="I439" t="str">
            <v>מסנן חלקיקים</v>
          </cell>
        </row>
        <row r="440">
          <cell r="C440" t="str">
            <v>אוטובוס עירוני</v>
          </cell>
          <cell r="D440" t="str">
            <v>סולר</v>
          </cell>
          <cell r="E440">
            <v>2016</v>
          </cell>
          <cell r="G440" t="str">
            <v>Euro VI דיזל</v>
          </cell>
          <cell r="I440" t="str">
            <v>מסנן חלקיקים</v>
          </cell>
        </row>
        <row r="441">
          <cell r="C441" t="str">
            <v>אוטובוס עירוני</v>
          </cell>
          <cell r="D441" t="str">
            <v>סולר</v>
          </cell>
          <cell r="E441">
            <v>2016</v>
          </cell>
          <cell r="G441" t="str">
            <v>Euro VI דיזל</v>
          </cell>
          <cell r="I441" t="str">
            <v>מסנן חלקיקים</v>
          </cell>
        </row>
        <row r="442">
          <cell r="C442" t="str">
            <v>אוטובוס בינעירוני</v>
          </cell>
          <cell r="D442" t="str">
            <v>סולר</v>
          </cell>
          <cell r="E442">
            <v>2016</v>
          </cell>
          <cell r="G442" t="str">
            <v>Euro VI דיזל</v>
          </cell>
          <cell r="I442" t="str">
            <v>מסנן חלקיקים</v>
          </cell>
        </row>
        <row r="443">
          <cell r="C443" t="str">
            <v>אוטובוס בינעירוני</v>
          </cell>
          <cell r="D443" t="str">
            <v>סולר</v>
          </cell>
          <cell r="E443">
            <v>2016</v>
          </cell>
          <cell r="G443" t="str">
            <v>Euro VI דיזל</v>
          </cell>
          <cell r="I443" t="str">
            <v>מסנן חלקיקים</v>
          </cell>
        </row>
        <row r="444">
          <cell r="C444" t="str">
            <v>אוטובוס בינעירוני</v>
          </cell>
          <cell r="D444" t="str">
            <v>סולר</v>
          </cell>
          <cell r="E444">
            <v>2016</v>
          </cell>
          <cell r="G444" t="str">
            <v>Euro VI דיזל</v>
          </cell>
          <cell r="I444" t="str">
            <v>מסנן חלקיקים</v>
          </cell>
        </row>
        <row r="445">
          <cell r="C445" t="str">
            <v>אוטובוס עירוני</v>
          </cell>
          <cell r="D445" t="str">
            <v>סולר</v>
          </cell>
          <cell r="E445">
            <v>2016</v>
          </cell>
          <cell r="G445" t="str">
            <v>Euro VI דיזל</v>
          </cell>
          <cell r="I445" t="str">
            <v>מסנן חלקיקים</v>
          </cell>
        </row>
        <row r="446">
          <cell r="C446" t="str">
            <v>אוטובוס עירוני</v>
          </cell>
          <cell r="D446" t="str">
            <v>סולר</v>
          </cell>
          <cell r="E446">
            <v>2016</v>
          </cell>
          <cell r="G446" t="str">
            <v>Euro VI דיזל</v>
          </cell>
          <cell r="I446" t="str">
            <v>מסנן חלקיקים</v>
          </cell>
        </row>
        <row r="447">
          <cell r="C447" t="str">
            <v>אוטובוס עירוני</v>
          </cell>
          <cell r="D447" t="str">
            <v>סולר</v>
          </cell>
          <cell r="E447">
            <v>2016</v>
          </cell>
          <cell r="G447" t="str">
            <v>Euro VI דיזל</v>
          </cell>
          <cell r="I447" t="str">
            <v>מסנן חלקיקים</v>
          </cell>
        </row>
        <row r="448">
          <cell r="C448" t="str">
            <v>אוטובוס עירוני</v>
          </cell>
          <cell r="D448" t="str">
            <v>סולר</v>
          </cell>
          <cell r="E448">
            <v>2016</v>
          </cell>
          <cell r="G448" t="str">
            <v>Euro VI דיזל</v>
          </cell>
          <cell r="I448" t="str">
            <v>מסנן חלקיקים</v>
          </cell>
        </row>
        <row r="449">
          <cell r="C449" t="str">
            <v>אוטובוס עירוני</v>
          </cell>
          <cell r="D449" t="str">
            <v>סולר</v>
          </cell>
          <cell r="E449">
            <v>2018</v>
          </cell>
          <cell r="G449" t="str">
            <v>Euro VI דיזל</v>
          </cell>
          <cell r="I449" t="str">
            <v>מסנן חלקיקים</v>
          </cell>
        </row>
        <row r="450">
          <cell r="C450" t="str">
            <v>אוטובוס עירוני</v>
          </cell>
          <cell r="D450" t="str">
            <v>סולר</v>
          </cell>
          <cell r="E450">
            <v>2020</v>
          </cell>
          <cell r="G450" t="str">
            <v>Euro VI דיזל</v>
          </cell>
          <cell r="I450" t="str">
            <v>מסנן חלקיקים</v>
          </cell>
        </row>
        <row r="451">
          <cell r="C451" t="str">
            <v>אוטובוס עירוני</v>
          </cell>
          <cell r="D451" t="str">
            <v>סולר</v>
          </cell>
          <cell r="E451">
            <v>2020</v>
          </cell>
          <cell r="G451" t="str">
            <v>Euro VI דיזל</v>
          </cell>
          <cell r="I451" t="str">
            <v>מסנן חלקיקים</v>
          </cell>
        </row>
        <row r="452">
          <cell r="C452" t="str">
            <v>עירוני חשמלי</v>
          </cell>
          <cell r="D452" t="str">
            <v>חשמלי</v>
          </cell>
          <cell r="E452">
            <v>2020</v>
          </cell>
          <cell r="G452" t="str">
            <v>Zero Emission חשמלי</v>
          </cell>
        </row>
        <row r="453">
          <cell r="C453" t="str">
            <v>עירוני חשמלי</v>
          </cell>
          <cell r="D453" t="str">
            <v>חשמלי</v>
          </cell>
          <cell r="E453">
            <v>2020</v>
          </cell>
          <cell r="G453" t="str">
            <v>Zero Emission חשמלי</v>
          </cell>
        </row>
        <row r="454">
          <cell r="C454" t="str">
            <v>עירוני חשמלי</v>
          </cell>
          <cell r="D454" t="str">
            <v>חשמלי</v>
          </cell>
          <cell r="E454">
            <v>2020</v>
          </cell>
          <cell r="G454" t="str">
            <v>Zero Emission חשמלי</v>
          </cell>
        </row>
        <row r="455">
          <cell r="C455" t="str">
            <v>עירוני חשמלי</v>
          </cell>
          <cell r="D455" t="str">
            <v>חשמלי</v>
          </cell>
          <cell r="E455">
            <v>2020</v>
          </cell>
          <cell r="G455" t="str">
            <v>Zero Emission חשמלי</v>
          </cell>
        </row>
        <row r="456">
          <cell r="C456" t="str">
            <v>עירוני חשמלי</v>
          </cell>
          <cell r="D456" t="str">
            <v>חשמלי</v>
          </cell>
          <cell r="E456">
            <v>2020</v>
          </cell>
          <cell r="G456" t="str">
            <v>Zero Emission חשמלי</v>
          </cell>
        </row>
        <row r="457">
          <cell r="C457" t="str">
            <v>עירוני חשמלי</v>
          </cell>
          <cell r="D457" t="str">
            <v>חשמלי</v>
          </cell>
          <cell r="E457">
            <v>2025</v>
          </cell>
          <cell r="G457" t="str">
            <v>Zero Emission חשמלי</v>
          </cell>
        </row>
        <row r="458">
          <cell r="C458" t="str">
            <v>עירוני חשמלי</v>
          </cell>
          <cell r="D458" t="str">
            <v>חשמלי</v>
          </cell>
          <cell r="E458">
            <v>2022</v>
          </cell>
          <cell r="G458" t="str">
            <v>Zero Emission חשמלי</v>
          </cell>
        </row>
        <row r="459">
          <cell r="C459" t="str">
            <v>עירוני חשמלי</v>
          </cell>
          <cell r="D459" t="str">
            <v>חשמלי</v>
          </cell>
          <cell r="E459">
            <v>2022</v>
          </cell>
          <cell r="G459" t="str">
            <v>Zero Emission חשמלי</v>
          </cell>
        </row>
        <row r="460">
          <cell r="C460" t="str">
            <v>עירוני חשמלי</v>
          </cell>
          <cell r="D460" t="str">
            <v>חשמלי</v>
          </cell>
          <cell r="E460">
            <v>2022</v>
          </cell>
          <cell r="G460" t="str">
            <v>Zero Emission חשמלי</v>
          </cell>
        </row>
        <row r="461">
          <cell r="C461" t="str">
            <v>עירוני חשמלי</v>
          </cell>
          <cell r="D461" t="str">
            <v>חשמלי</v>
          </cell>
          <cell r="E461">
            <v>2022</v>
          </cell>
          <cell r="G461" t="str">
            <v>Zero Emission חשמלי</v>
          </cell>
        </row>
        <row r="462">
          <cell r="C462" t="str">
            <v>עירוני חשמלי</v>
          </cell>
          <cell r="D462" t="str">
            <v>חשמלי</v>
          </cell>
          <cell r="E462">
            <v>2022</v>
          </cell>
          <cell r="G462" t="str">
            <v>Zero Emission חשמלי</v>
          </cell>
        </row>
        <row r="463">
          <cell r="C463" t="str">
            <v>עירוני חשמלי</v>
          </cell>
          <cell r="D463" t="str">
            <v>חשמלי</v>
          </cell>
          <cell r="E463">
            <v>2022</v>
          </cell>
          <cell r="G463" t="str">
            <v>Zero Emission חשמלי</v>
          </cell>
        </row>
        <row r="464">
          <cell r="C464" t="str">
            <v>עירוני חשמלי</v>
          </cell>
          <cell r="D464" t="str">
            <v>חשמלי</v>
          </cell>
          <cell r="E464">
            <v>2022</v>
          </cell>
          <cell r="G464" t="str">
            <v>Zero Emission חשמלי</v>
          </cell>
        </row>
        <row r="465">
          <cell r="C465" t="str">
            <v>עירוני חשמלי</v>
          </cell>
          <cell r="D465" t="str">
            <v>חשמלי</v>
          </cell>
          <cell r="E465">
            <v>2022</v>
          </cell>
          <cell r="G465" t="str">
            <v>Zero Emission חשמלי</v>
          </cell>
        </row>
        <row r="466">
          <cell r="C466" t="str">
            <v>עירוני חשמלי</v>
          </cell>
          <cell r="D466" t="str">
            <v>חשמלי</v>
          </cell>
          <cell r="E466">
            <v>2022</v>
          </cell>
          <cell r="G466" t="str">
            <v>Zero Emission חשמלי</v>
          </cell>
        </row>
        <row r="467">
          <cell r="C467" t="str">
            <v>עירוני חשמלי</v>
          </cell>
          <cell r="D467" t="str">
            <v>חשמלי</v>
          </cell>
          <cell r="E467">
            <v>2022</v>
          </cell>
          <cell r="G467" t="str">
            <v>Zero Emission חשמלי</v>
          </cell>
        </row>
        <row r="468">
          <cell r="C468" t="str">
            <v>עירוני חשמלי</v>
          </cell>
          <cell r="D468" t="str">
            <v>חשמלי</v>
          </cell>
          <cell r="E468">
            <v>2023</v>
          </cell>
          <cell r="G468" t="str">
            <v>Zero Emission חשמלי</v>
          </cell>
        </row>
        <row r="469">
          <cell r="C469" t="str">
            <v>עירוני חשמלי</v>
          </cell>
          <cell r="D469" t="str">
            <v>חשמלי</v>
          </cell>
          <cell r="E469">
            <v>2023</v>
          </cell>
          <cell r="G469" t="str">
            <v>Zero Emission חשמלי</v>
          </cell>
        </row>
        <row r="470">
          <cell r="C470" t="str">
            <v>אוטובוס עירוני</v>
          </cell>
          <cell r="D470" t="str">
            <v>סולר</v>
          </cell>
          <cell r="E470">
            <v>2016</v>
          </cell>
          <cell r="G470" t="str">
            <v>Euro VI דיזל</v>
          </cell>
          <cell r="I470" t="str">
            <v>מסנן חלקיקים</v>
          </cell>
        </row>
        <row r="471">
          <cell r="C471" t="str">
            <v>אוטובוס עירוני</v>
          </cell>
          <cell r="D471" t="str">
            <v>סולר</v>
          </cell>
          <cell r="E471">
            <v>2016</v>
          </cell>
          <cell r="G471" t="str">
            <v>Euro VI דיזל</v>
          </cell>
          <cell r="I471" t="str">
            <v>מסנן חלקיקים</v>
          </cell>
        </row>
        <row r="472">
          <cell r="C472" t="str">
            <v>אוטובוס עירוני</v>
          </cell>
          <cell r="D472" t="str">
            <v>סולר</v>
          </cell>
          <cell r="E472">
            <v>2016</v>
          </cell>
          <cell r="G472" t="str">
            <v>Euro VI דיזל</v>
          </cell>
          <cell r="I472" t="str">
            <v>מסנן חלקיקים</v>
          </cell>
        </row>
        <row r="473">
          <cell r="C473" t="str">
            <v>אוטובוס עירוני</v>
          </cell>
          <cell r="D473" t="str">
            <v>סולר</v>
          </cell>
          <cell r="E473">
            <v>2016</v>
          </cell>
          <cell r="G473" t="str">
            <v>Euro VI דיזל</v>
          </cell>
          <cell r="I473" t="str">
            <v>מסנן חלקיקים</v>
          </cell>
        </row>
        <row r="474">
          <cell r="C474" t="str">
            <v>אוטובוס עירוני</v>
          </cell>
          <cell r="D474" t="str">
            <v>סולר</v>
          </cell>
          <cell r="E474">
            <v>2016</v>
          </cell>
          <cell r="G474" t="str">
            <v>Euro VI דיזל</v>
          </cell>
          <cell r="I474" t="str">
            <v>מסנן חלקיקים</v>
          </cell>
        </row>
        <row r="475">
          <cell r="C475" t="str">
            <v>אוטובוס עירוני</v>
          </cell>
          <cell r="D475" t="str">
            <v>סולר</v>
          </cell>
          <cell r="E475">
            <v>2016</v>
          </cell>
          <cell r="G475" t="str">
            <v>Euro VI דיזל</v>
          </cell>
          <cell r="I475" t="str">
            <v>מסנן חלקיקים</v>
          </cell>
        </row>
        <row r="476">
          <cell r="C476" t="str">
            <v>אוטובוס עירוני</v>
          </cell>
          <cell r="D476" t="str">
            <v>סולר</v>
          </cell>
          <cell r="E476">
            <v>2016</v>
          </cell>
          <cell r="G476" t="str">
            <v>Euro VI דיזל</v>
          </cell>
          <cell r="I476" t="str">
            <v>מסנן חלקיקים</v>
          </cell>
        </row>
        <row r="477">
          <cell r="C477" t="str">
            <v>אוטובוס עירוני</v>
          </cell>
          <cell r="D477" t="str">
            <v>סולר</v>
          </cell>
          <cell r="E477">
            <v>2016</v>
          </cell>
          <cell r="G477" t="str">
            <v>Euro VI דיזל</v>
          </cell>
          <cell r="I477" t="str">
            <v>מסנן חלקיקים</v>
          </cell>
        </row>
        <row r="478">
          <cell r="C478" t="str">
            <v>אוטובוס עירוני</v>
          </cell>
          <cell r="D478" t="str">
            <v>סולר</v>
          </cell>
          <cell r="E478">
            <v>2016</v>
          </cell>
          <cell r="G478" t="str">
            <v>Euro VI דיזל</v>
          </cell>
          <cell r="I478" t="str">
            <v>מסנן חלקיקים</v>
          </cell>
        </row>
        <row r="479">
          <cell r="C479" t="str">
            <v>אוטובוס עירוני</v>
          </cell>
          <cell r="D479" t="str">
            <v>סולר</v>
          </cell>
          <cell r="E479">
            <v>2016</v>
          </cell>
          <cell r="G479" t="str">
            <v>Euro VI דיזל</v>
          </cell>
          <cell r="I479" t="str">
            <v>מסנן חלקיקים</v>
          </cell>
        </row>
        <row r="480">
          <cell r="C480" t="str">
            <v>אוטובוס עירוני</v>
          </cell>
          <cell r="D480" t="str">
            <v>סולר</v>
          </cell>
          <cell r="E480">
            <v>2016</v>
          </cell>
          <cell r="G480" t="str">
            <v>Euro VI דיזל</v>
          </cell>
          <cell r="I480" t="str">
            <v>מסנן חלקיקים</v>
          </cell>
        </row>
        <row r="481">
          <cell r="C481" t="str">
            <v>אוטובוס עירוני</v>
          </cell>
          <cell r="D481" t="str">
            <v>סולר</v>
          </cell>
          <cell r="E481">
            <v>2016</v>
          </cell>
          <cell r="G481" t="str">
            <v>Euro VI דיזל</v>
          </cell>
          <cell r="I481" t="str">
            <v>מסנן חלקיקים</v>
          </cell>
        </row>
        <row r="482">
          <cell r="C482" t="str">
            <v>אוטובוס עירוני</v>
          </cell>
          <cell r="D482" t="str">
            <v>סולר</v>
          </cell>
          <cell r="E482">
            <v>2016</v>
          </cell>
          <cell r="G482" t="str">
            <v>Euro VI דיזל</v>
          </cell>
          <cell r="I482" t="str">
            <v>מסנן חלקיקים</v>
          </cell>
        </row>
        <row r="483">
          <cell r="C483" t="str">
            <v>אוטובוס עירוני</v>
          </cell>
          <cell r="D483" t="str">
            <v>סולר</v>
          </cell>
          <cell r="E483">
            <v>2016</v>
          </cell>
          <cell r="G483" t="str">
            <v>Euro VI דיזל</v>
          </cell>
          <cell r="I483" t="str">
            <v>מסנן חלקיקים</v>
          </cell>
        </row>
        <row r="484">
          <cell r="C484" t="str">
            <v>אוטובוס עירוני</v>
          </cell>
          <cell r="D484" t="str">
            <v>סולר</v>
          </cell>
          <cell r="E484">
            <v>2016</v>
          </cell>
          <cell r="G484" t="str">
            <v>Euro VI דיזל</v>
          </cell>
          <cell r="I484" t="str">
            <v>מסנן חלקיקים</v>
          </cell>
        </row>
        <row r="485">
          <cell r="C485" t="str">
            <v>אוטובוס עירוני</v>
          </cell>
          <cell r="D485" t="str">
            <v>סולר</v>
          </cell>
          <cell r="E485">
            <v>2021</v>
          </cell>
          <cell r="G485" t="str">
            <v>Euro VI דיזל</v>
          </cell>
          <cell r="I485" t="str">
            <v>מסנן חלקיקים</v>
          </cell>
        </row>
        <row r="486">
          <cell r="C486" t="str">
            <v>אוטובוס עירוני</v>
          </cell>
          <cell r="D486" t="str">
            <v>סולר</v>
          </cell>
          <cell r="E486">
            <v>2021</v>
          </cell>
          <cell r="G486" t="str">
            <v>Euro VI דיזל</v>
          </cell>
          <cell r="I486" t="str">
            <v>מסנן חלקיקים</v>
          </cell>
        </row>
        <row r="487">
          <cell r="C487" t="str">
            <v>אוטובוס עירוני</v>
          </cell>
          <cell r="D487" t="str">
            <v>סולר</v>
          </cell>
          <cell r="E487">
            <v>2021</v>
          </cell>
          <cell r="G487" t="str">
            <v>Euro VI דיזל</v>
          </cell>
          <cell r="I487" t="str">
            <v>מסנן חלקיקים</v>
          </cell>
        </row>
        <row r="488">
          <cell r="C488" t="str">
            <v>אוטובוס עירוני</v>
          </cell>
          <cell r="D488" t="str">
            <v>סולר</v>
          </cell>
          <cell r="E488">
            <v>2021</v>
          </cell>
          <cell r="G488" t="str">
            <v>Euro VI דיזל</v>
          </cell>
          <cell r="I488" t="str">
            <v>מסנן חלקיקים</v>
          </cell>
        </row>
        <row r="489">
          <cell r="C489" t="str">
            <v>אוטובוס עירוני</v>
          </cell>
          <cell r="D489" t="str">
            <v>סולר</v>
          </cell>
          <cell r="E489">
            <v>2021</v>
          </cell>
          <cell r="G489" t="str">
            <v>Euro VI דיזל</v>
          </cell>
          <cell r="I489" t="str">
            <v>מסנן חלקיקים</v>
          </cell>
        </row>
        <row r="490">
          <cell r="C490" t="str">
            <v>אוטובוס עירוני</v>
          </cell>
          <cell r="D490" t="str">
            <v>סולר</v>
          </cell>
          <cell r="E490">
            <v>2021</v>
          </cell>
          <cell r="G490" t="str">
            <v>Euro VI דיזל</v>
          </cell>
          <cell r="I490" t="str">
            <v>מסנן חלקיקים</v>
          </cell>
        </row>
        <row r="491">
          <cell r="C491" t="str">
            <v>אוטובוס עירוני</v>
          </cell>
          <cell r="D491" t="str">
            <v>סולר</v>
          </cell>
          <cell r="E491">
            <v>2021</v>
          </cell>
          <cell r="G491" t="str">
            <v>Euro VI דיזל</v>
          </cell>
          <cell r="I491" t="str">
            <v>מסנן חלקיקים</v>
          </cell>
        </row>
        <row r="492">
          <cell r="C492" t="str">
            <v>אוטובוס עירוני</v>
          </cell>
          <cell r="D492" t="str">
            <v>סולר</v>
          </cell>
          <cell r="E492">
            <v>2021</v>
          </cell>
          <cell r="G492" t="str">
            <v>Euro VI דיזל</v>
          </cell>
          <cell r="I492" t="str">
            <v>מסנן חלקיקים</v>
          </cell>
        </row>
        <row r="493">
          <cell r="C493" t="str">
            <v>אוטובוס עירוני</v>
          </cell>
          <cell r="D493" t="str">
            <v>סולר</v>
          </cell>
          <cell r="E493">
            <v>2021</v>
          </cell>
          <cell r="G493" t="str">
            <v>Euro VI דיזל</v>
          </cell>
          <cell r="I493" t="str">
            <v>מסנן חלקיקים</v>
          </cell>
        </row>
        <row r="494">
          <cell r="C494" t="str">
            <v>אוטובוס עירוני</v>
          </cell>
          <cell r="D494" t="str">
            <v>סולר</v>
          </cell>
          <cell r="E494">
            <v>2025</v>
          </cell>
          <cell r="G494" t="str">
            <v>Euro VI דיזל</v>
          </cell>
          <cell r="I494" t="str">
            <v>מסנן חלקיקים</v>
          </cell>
        </row>
        <row r="495">
          <cell r="C495" t="str">
            <v>אוטובוס עירוני</v>
          </cell>
          <cell r="D495" t="str">
            <v>סולר</v>
          </cell>
          <cell r="E495">
            <v>2025</v>
          </cell>
          <cell r="G495" t="str">
            <v>Euro VI דיזל</v>
          </cell>
          <cell r="I495" t="str">
            <v>מסנן חלקיקים</v>
          </cell>
        </row>
        <row r="496">
          <cell r="C496" t="str">
            <v>אוטובוס עירוני</v>
          </cell>
          <cell r="D496" t="str">
            <v>סולר</v>
          </cell>
          <cell r="E496">
            <v>2025</v>
          </cell>
          <cell r="G496" t="str">
            <v>Euro VI דיזל</v>
          </cell>
          <cell r="I496" t="str">
            <v>מסנן חלקיקים</v>
          </cell>
        </row>
        <row r="497">
          <cell r="C497" t="str">
            <v>אוטובוס עירוני</v>
          </cell>
          <cell r="D497" t="str">
            <v>סולר</v>
          </cell>
          <cell r="E497">
            <v>2025</v>
          </cell>
          <cell r="G497" t="str">
            <v>Euro VI דיזל</v>
          </cell>
          <cell r="I497" t="str">
            <v>מסנן חלקיקים</v>
          </cell>
        </row>
        <row r="498">
          <cell r="C498" t="str">
            <v>אוטובוס עירוני</v>
          </cell>
          <cell r="D498" t="str">
            <v>סולר</v>
          </cell>
          <cell r="E498">
            <v>2025</v>
          </cell>
          <cell r="G498" t="str">
            <v>Euro VI דיזל</v>
          </cell>
          <cell r="I498" t="str">
            <v>מסנן חלקיקים</v>
          </cell>
        </row>
        <row r="499">
          <cell r="C499" t="str">
            <v>אוטובוס עירוני</v>
          </cell>
          <cell r="D499" t="str">
            <v>סולר</v>
          </cell>
          <cell r="E499">
            <v>2025</v>
          </cell>
          <cell r="G499" t="str">
            <v>Euro VI דיזל</v>
          </cell>
          <cell r="I499" t="str">
            <v>מסנן חלקיקים</v>
          </cell>
        </row>
      </sheetData>
      <sheetData sheetId="3">
        <row r="12">
          <cell r="I12">
            <v>2024</v>
          </cell>
          <cell r="P12">
            <v>0</v>
          </cell>
        </row>
        <row r="13">
          <cell r="I13">
            <v>2025</v>
          </cell>
          <cell r="P13">
            <v>0.70129870129870131</v>
          </cell>
        </row>
        <row r="14">
          <cell r="P14" t="str">
            <v/>
          </cell>
        </row>
        <row r="15">
          <cell r="P15" t="str">
            <v/>
          </cell>
        </row>
      </sheetData>
      <sheetData sheetId="4">
        <row r="14">
          <cell r="C14">
            <v>51439.610289808072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7">
          <cell r="B47">
            <v>0</v>
          </cell>
        </row>
        <row r="50">
          <cell r="B50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6">
          <cell r="B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B59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8">
          <cell r="B68">
            <v>0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80">
          <cell r="B80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93">
          <cell r="B93">
            <v>50672.54283610783</v>
          </cell>
        </row>
        <row r="94">
          <cell r="B94">
            <v>2.61797765768</v>
          </cell>
        </row>
        <row r="95">
          <cell r="B95">
            <v>2.61797765768</v>
          </cell>
        </row>
      </sheetData>
      <sheetData sheetId="5">
        <row r="14">
          <cell r="F14">
            <v>769.6</v>
          </cell>
        </row>
        <row r="62">
          <cell r="C62">
            <v>769.59999999999991</v>
          </cell>
        </row>
        <row r="63">
          <cell r="C63">
            <v>0</v>
          </cell>
        </row>
        <row r="64">
          <cell r="C64">
            <v>0</v>
          </cell>
        </row>
      </sheetData>
      <sheetData sheetId="6">
        <row r="12">
          <cell r="C12">
            <v>1302.1883205046561</v>
          </cell>
        </row>
        <row r="19">
          <cell r="N19">
            <v>0</v>
          </cell>
          <cell r="O19">
            <v>0</v>
          </cell>
        </row>
        <row r="20">
          <cell r="N20">
            <v>0</v>
          </cell>
          <cell r="O20">
            <v>0</v>
          </cell>
        </row>
        <row r="21">
          <cell r="N21">
            <v>0</v>
          </cell>
          <cell r="O21">
            <v>0</v>
          </cell>
        </row>
        <row r="22">
          <cell r="N22">
            <v>0</v>
          </cell>
          <cell r="O22">
            <v>0</v>
          </cell>
        </row>
        <row r="23">
          <cell r="N23">
            <v>0</v>
          </cell>
          <cell r="O23">
            <v>0</v>
          </cell>
        </row>
        <row r="24">
          <cell r="N24">
            <v>0</v>
          </cell>
          <cell r="O24">
            <v>0</v>
          </cell>
        </row>
        <row r="25">
          <cell r="N25">
            <v>0</v>
          </cell>
          <cell r="O25">
            <v>0</v>
          </cell>
        </row>
        <row r="50">
          <cell r="C50">
            <v>1299.5825193000001</v>
          </cell>
        </row>
        <row r="51">
          <cell r="C51">
            <v>2.0953079862000002E-2</v>
          </cell>
        </row>
        <row r="52">
          <cell r="C52">
            <v>7.6193017680000015E-3</v>
          </cell>
        </row>
      </sheetData>
      <sheetData sheetId="7"/>
      <sheetData sheetId="8"/>
      <sheetData sheetId="9"/>
      <sheetData sheetId="10">
        <row r="46">
          <cell r="C46">
            <v>3.0000000000000001E-3</v>
          </cell>
        </row>
      </sheetData>
      <sheetData sheetId="11"/>
      <sheetData sheetId="12">
        <row r="15">
          <cell r="T15" t="str">
            <v>Pre-Euro</v>
          </cell>
        </row>
        <row r="16">
          <cell r="T16" t="str">
            <v>Euro I</v>
          </cell>
        </row>
        <row r="17">
          <cell r="T17" t="str">
            <v>Euro II</v>
          </cell>
        </row>
        <row r="18">
          <cell r="T18" t="str">
            <v>Euro II 98% עם מסנן</v>
          </cell>
        </row>
        <row r="19">
          <cell r="T19" t="str">
            <v>Euro III</v>
          </cell>
        </row>
        <row r="20">
          <cell r="T20" t="str">
            <v>Euro III 98% עם מסנן</v>
          </cell>
        </row>
        <row r="21">
          <cell r="T21" t="str">
            <v>Euro IV</v>
          </cell>
        </row>
        <row r="23">
          <cell r="T23" t="str">
            <v>Euro V</v>
          </cell>
        </row>
        <row r="24">
          <cell r="T24" t="str">
            <v>Euro VI דיזל</v>
          </cell>
        </row>
        <row r="25">
          <cell r="T25" t="str">
            <v>Euro VI גז דחוס או היברידי</v>
          </cell>
        </row>
        <row r="26">
          <cell r="T26" t="str">
            <v>Zero Emission חשמלי</v>
          </cell>
        </row>
      </sheetData>
      <sheetData sheetId="13"/>
      <sheetData sheetId="1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B18565-E2BE-4FF8-8E77-3B5A3899056B}" name="Table_5" displayName="Table_5" ref="A8:B13" headerRowDxfId="36" dataDxfId="35" totalsRowDxfId="34">
  <tableColumns count="2">
    <tableColumn id="1" xr3:uid="{DE262F53-A19F-4196-944B-BFD42B07A7A6}" name="עמודה1" dataDxfId="33" dataCellStyle="Normal 2"/>
    <tableColumn id="2" xr3:uid="{B5FEEA05-ED6E-4348-B4AE-49E39C3A2AF2}" name="." dataDxfId="32">
      <calculatedColumnFormula>(B7+B8+B6)/B5</calculatedColumnFormula>
    </tableColumn>
  </tableColumns>
  <tableStyleInfo name="נהיגה חסכונית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DE904EA-6770-42D7-8B4A-AC88BB84D488}" name="Table_2" displayName="Table_2" ref="A4:F26" headerRowDxfId="25" dataDxfId="24" totalsRowDxfId="23">
  <tableColumns count="6">
    <tableColumn id="1" xr3:uid="{4414D71F-717B-44FD-B4EC-C22EA0A827A2}" name="שנת ייצור" dataDxfId="22"/>
    <tableColumn id="2" xr3:uid="{D4BABDEE-8AA6-4815-B40E-543FEA2AEEB7}" name="משאית" dataDxfId="21"/>
    <tableColumn id="3" xr3:uid="{8F7000D8-9491-457B-9F44-62604F5B224F}" name="אוטובוס עירוני" dataDxfId="20">
      <calculatedColumnFormula>COUNTIFS('[1]דיווח פרטני'!$E:$E,$A5,'[1]דיווח פרטני'!$C:$C,C$4)</calculatedColumnFormula>
    </tableColumn>
    <tableColumn id="4" xr3:uid="{94EC81C8-BD7C-48E9-A095-79974D41C660}" name="אוטובוס בינעירוני/תיירותי/הסעות" dataDxfId="19">
      <calculatedColumnFormula>COUNTIFS('[1]דיווח פרטני'!$E:$E,$A5,'[1]דיווח פרטני'!$C:$C,D$4)</calculatedColumnFormula>
    </tableColumn>
    <tableColumn id="5" xr3:uid="{0FDBF0B7-F87B-4C11-9E87-9E31F3181B77}" name="אוטובוס מפרקי" dataDxfId="18">
      <calculatedColumnFormula>COUNTIFS('[1]דיווח פרטני'!$E:$E,$A5,'[1]דיווח פרטני'!$C:$C,E$4)</calculatedColumnFormula>
    </tableColumn>
    <tableColumn id="6" xr3:uid="{51EF866D-7ACD-4432-B53C-56F46441F8F1}" name="סיכום שנתי" dataDxfId="17">
      <calculatedColumnFormula>SUM(B5:E5)</calculatedColumnFormula>
    </tableColumn>
  </tableColumns>
  <tableStyleInfo name="סיכום דיווח פרטני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F990933-7F0C-4A9E-9BB9-F8F7C73110F9}" name="Table_3" displayName="Table_3" ref="H4:K17" headerRowDxfId="16" dataDxfId="15" totalsRowDxfId="14" headerRowBorderDxfId="12" tableBorderDxfId="13">
  <tableColumns count="4">
    <tableColumn id="1" xr3:uid="{892388B5-53DA-4277-932E-9D6CB77E1EE7}" name="תקן יורו" dataDxfId="11"/>
    <tableColumn id="2" xr3:uid="{5DB10126-0C87-45A2-BA69-00253A237AA4}" name="מספר כלי רכב מכל תקן יורו" dataDxfId="10">
      <calculatedColumnFormula>COUNTIF('[1]דיווח פרטני'!$G:$G, H5)</calculatedColumnFormula>
    </tableColumn>
    <tableColumn id="3" xr3:uid="{959C09B6-DE3F-439E-8E26-ACEF1913299B}" name="סוג אמצעי הנעה" dataDxfId="9"/>
    <tableColumn id="4" xr3:uid="{FB8771EF-6BB5-4D84-BC07-FF6CB4EF74EC}" name="מספר כלי רכב בכל סוג אמצעי הנעה" dataDxfId="8">
      <calculatedColumnFormula>COUNTIF('[1]דיווח פרטני'!$D:$D, J5)</calculatedColumnFormula>
    </tableColumn>
  </tableColumns>
  <tableStyleInfo name="סיכום דיווח פרטני-style 2" showFirstColumn="1" showLastColumn="1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443D4-2BEE-42D2-A5A6-7FC32F2150EF}">
  <dimension ref="A1:J499"/>
  <sheetViews>
    <sheetView rightToLeft="1" tabSelected="1" topLeftCell="A69" workbookViewId="0">
      <selection activeCell="D13" sqref="D13"/>
    </sheetView>
  </sheetViews>
  <sheetFormatPr defaultColWidth="38.75" defaultRowHeight="15" x14ac:dyDescent="0.2"/>
  <cols>
    <col min="1" max="1" width="20.25" style="157" customWidth="1"/>
    <col min="2" max="2" width="13.625" style="157" bestFit="1" customWidth="1"/>
    <col min="3" max="3" width="14.75" style="157" bestFit="1" customWidth="1"/>
    <col min="4" max="4" width="26.375" style="157" customWidth="1"/>
    <col min="5" max="5" width="9.875" style="157" bestFit="1" customWidth="1"/>
    <col min="6" max="6" width="14.875" style="157" bestFit="1" customWidth="1"/>
    <col min="7" max="7" width="19" style="157" bestFit="1" customWidth="1"/>
    <col min="8" max="8" width="14" style="157" customWidth="1"/>
    <col min="9" max="9" width="37.75" style="157" customWidth="1"/>
    <col min="10" max="10" width="20.875" style="157" customWidth="1"/>
    <col min="11" max="16384" width="38.75" style="157"/>
  </cols>
  <sheetData>
    <row r="1" spans="1:10" ht="15.75" x14ac:dyDescent="0.25">
      <c r="A1" s="149" t="s">
        <v>20</v>
      </c>
      <c r="B1" s="150"/>
      <c r="C1" s="151" t="s">
        <v>89</v>
      </c>
      <c r="D1" s="152" t="s">
        <v>90</v>
      </c>
      <c r="E1" s="153">
        <v>515267953</v>
      </c>
      <c r="F1" s="154"/>
      <c r="G1" s="155"/>
      <c r="H1" s="155"/>
      <c r="I1" s="156"/>
      <c r="J1" s="156"/>
    </row>
    <row r="2" spans="1:10" ht="15.75" x14ac:dyDescent="0.25">
      <c r="A2" s="149" t="s">
        <v>22</v>
      </c>
      <c r="B2" s="150"/>
      <c r="C2" s="6"/>
      <c r="D2" s="6"/>
      <c r="E2" s="158"/>
      <c r="F2" s="154"/>
      <c r="G2" s="155"/>
      <c r="H2" s="155"/>
      <c r="I2" s="156"/>
      <c r="J2" s="156"/>
    </row>
    <row r="3" spans="1:10" ht="15.75" x14ac:dyDescent="0.25">
      <c r="A3" s="155"/>
      <c r="B3" s="159"/>
      <c r="C3" s="159"/>
      <c r="D3" s="159"/>
      <c r="E3" s="159"/>
      <c r="F3" s="155"/>
      <c r="G3" s="155"/>
      <c r="H3" s="155"/>
      <c r="I3" s="156"/>
      <c r="J3" s="156"/>
    </row>
    <row r="4" spans="1:10" ht="15.75" x14ac:dyDescent="0.25">
      <c r="A4" s="160"/>
      <c r="B4" s="161"/>
      <c r="C4" s="162"/>
      <c r="D4" s="163" t="s">
        <v>91</v>
      </c>
      <c r="E4" s="164"/>
      <c r="F4" s="164"/>
      <c r="G4" s="165"/>
      <c r="H4" s="155"/>
      <c r="I4" s="156"/>
      <c r="J4" s="156"/>
    </row>
    <row r="5" spans="1:10" s="179" customFormat="1" ht="54" customHeight="1" thickBot="1" x14ac:dyDescent="0.25">
      <c r="A5" s="166" t="s">
        <v>92</v>
      </c>
      <c r="B5" s="167" t="s">
        <v>93</v>
      </c>
      <c r="C5" s="168" t="s">
        <v>95</v>
      </c>
      <c r="D5" s="167" t="s">
        <v>96</v>
      </c>
      <c r="E5" s="169" t="s">
        <v>97</v>
      </c>
      <c r="F5" s="170" t="s">
        <v>98</v>
      </c>
      <c r="G5" s="171" t="s">
        <v>99</v>
      </c>
      <c r="H5" s="172" t="s">
        <v>100</v>
      </c>
      <c r="I5" s="173" t="s">
        <v>101</v>
      </c>
      <c r="J5" s="173" t="s">
        <v>94</v>
      </c>
    </row>
    <row r="6" spans="1:10" ht="16.5" thickBot="1" x14ac:dyDescent="0.25">
      <c r="A6" s="147">
        <v>4344234</v>
      </c>
      <c r="B6" s="148" t="s">
        <v>0</v>
      </c>
      <c r="C6" s="148" t="s">
        <v>1</v>
      </c>
      <c r="D6" s="148" t="s">
        <v>2</v>
      </c>
      <c r="E6" s="174">
        <v>2016</v>
      </c>
      <c r="F6" s="148" t="s">
        <v>3</v>
      </c>
      <c r="G6" s="148" t="s">
        <v>4</v>
      </c>
      <c r="H6" s="175">
        <v>3.0000000000000001E-3</v>
      </c>
      <c r="I6" s="148" t="s">
        <v>5</v>
      </c>
      <c r="J6" s="148">
        <v>47830.2</v>
      </c>
    </row>
    <row r="7" spans="1:10" ht="16.5" thickBot="1" x14ac:dyDescent="0.25">
      <c r="A7" s="147">
        <v>4344734</v>
      </c>
      <c r="B7" s="148" t="s">
        <v>0</v>
      </c>
      <c r="C7" s="148" t="s">
        <v>1</v>
      </c>
      <c r="D7" s="148" t="s">
        <v>2</v>
      </c>
      <c r="E7" s="174">
        <v>2016</v>
      </c>
      <c r="F7" s="148" t="s">
        <v>3</v>
      </c>
      <c r="G7" s="148" t="s">
        <v>4</v>
      </c>
      <c r="H7" s="175">
        <v>3.0000000000000001E-3</v>
      </c>
      <c r="I7" s="148" t="s">
        <v>5</v>
      </c>
      <c r="J7" s="148">
        <v>43050.630000000005</v>
      </c>
    </row>
    <row r="8" spans="1:10" ht="16.5" thickBot="1" x14ac:dyDescent="0.25">
      <c r="A8" s="147">
        <v>4344834</v>
      </c>
      <c r="B8" s="148" t="s">
        <v>0</v>
      </c>
      <c r="C8" s="148" t="s">
        <v>1</v>
      </c>
      <c r="D8" s="148" t="s">
        <v>2</v>
      </c>
      <c r="E8" s="174">
        <v>2016</v>
      </c>
      <c r="F8" s="148" t="s">
        <v>3</v>
      </c>
      <c r="G8" s="148" t="s">
        <v>4</v>
      </c>
      <c r="H8" s="175">
        <v>3.0000000000000001E-3</v>
      </c>
      <c r="I8" s="148" t="s">
        <v>5</v>
      </c>
      <c r="J8" s="148">
        <v>48366.98</v>
      </c>
    </row>
    <row r="9" spans="1:10" ht="16.5" thickBot="1" x14ac:dyDescent="0.25">
      <c r="A9" s="147">
        <v>4345934</v>
      </c>
      <c r="B9" s="148" t="s">
        <v>0</v>
      </c>
      <c r="C9" s="148" t="s">
        <v>1</v>
      </c>
      <c r="D9" s="148" t="s">
        <v>2</v>
      </c>
      <c r="E9" s="174">
        <v>2016</v>
      </c>
      <c r="F9" s="148" t="s">
        <v>3</v>
      </c>
      <c r="G9" s="148" t="s">
        <v>4</v>
      </c>
      <c r="H9" s="175">
        <v>3.0000000000000001E-3</v>
      </c>
      <c r="I9" s="148" t="s">
        <v>5</v>
      </c>
      <c r="J9" s="148">
        <v>50420.119999999974</v>
      </c>
    </row>
    <row r="10" spans="1:10" ht="16.5" thickBot="1" x14ac:dyDescent="0.25">
      <c r="A10" s="147">
        <v>4346434</v>
      </c>
      <c r="B10" s="148" t="s">
        <v>0</v>
      </c>
      <c r="C10" s="148" t="s">
        <v>1</v>
      </c>
      <c r="D10" s="148" t="s">
        <v>2</v>
      </c>
      <c r="E10" s="174">
        <v>2016</v>
      </c>
      <c r="F10" s="148" t="s">
        <v>3</v>
      </c>
      <c r="G10" s="148" t="s">
        <v>4</v>
      </c>
      <c r="H10" s="175">
        <v>3.0000000000000001E-3</v>
      </c>
      <c r="I10" s="148" t="s">
        <v>5</v>
      </c>
      <c r="J10" s="148">
        <v>25729.7</v>
      </c>
    </row>
    <row r="11" spans="1:10" ht="16.5" thickBot="1" x14ac:dyDescent="0.25">
      <c r="A11" s="147">
        <v>4347434</v>
      </c>
      <c r="B11" s="148" t="s">
        <v>0</v>
      </c>
      <c r="C11" s="148" t="s">
        <v>1</v>
      </c>
      <c r="D11" s="148" t="s">
        <v>2</v>
      </c>
      <c r="E11" s="174">
        <v>2016</v>
      </c>
      <c r="F11" s="148" t="s">
        <v>3</v>
      </c>
      <c r="G11" s="148" t="s">
        <v>4</v>
      </c>
      <c r="H11" s="176">
        <v>3.0000000000000001E-3</v>
      </c>
      <c r="I11" s="148" t="s">
        <v>5</v>
      </c>
      <c r="J11" s="148">
        <v>42766.89</v>
      </c>
    </row>
    <row r="12" spans="1:10" ht="16.5" thickBot="1" x14ac:dyDescent="0.25">
      <c r="A12" s="147">
        <v>4347534</v>
      </c>
      <c r="B12" s="148" t="s">
        <v>0</v>
      </c>
      <c r="C12" s="148" t="s">
        <v>1</v>
      </c>
      <c r="D12" s="148" t="s">
        <v>2</v>
      </c>
      <c r="E12" s="174">
        <v>2016</v>
      </c>
      <c r="F12" s="148" t="s">
        <v>3</v>
      </c>
      <c r="G12" s="148" t="s">
        <v>4</v>
      </c>
      <c r="H12" s="176">
        <v>3.0000000000000001E-3</v>
      </c>
      <c r="I12" s="148" t="s">
        <v>5</v>
      </c>
      <c r="J12" s="148">
        <v>31420.649999999994</v>
      </c>
    </row>
    <row r="13" spans="1:10" ht="16.5" thickBot="1" x14ac:dyDescent="0.25">
      <c r="A13" s="147">
        <v>4347834</v>
      </c>
      <c r="B13" s="148" t="s">
        <v>0</v>
      </c>
      <c r="C13" s="148" t="s">
        <v>1</v>
      </c>
      <c r="D13" s="148" t="s">
        <v>2</v>
      </c>
      <c r="E13" s="174">
        <v>2016</v>
      </c>
      <c r="F13" s="148" t="s">
        <v>3</v>
      </c>
      <c r="G13" s="148" t="s">
        <v>4</v>
      </c>
      <c r="H13" s="176">
        <v>3.0000000000000001E-3</v>
      </c>
      <c r="I13" s="148" t="s">
        <v>5</v>
      </c>
      <c r="J13" s="148">
        <v>25413.510000000002</v>
      </c>
    </row>
    <row r="14" spans="1:10" ht="16.5" thickBot="1" x14ac:dyDescent="0.25">
      <c r="A14" s="147">
        <v>4350734</v>
      </c>
      <c r="B14" s="148" t="s">
        <v>0</v>
      </c>
      <c r="C14" s="148" t="s">
        <v>1</v>
      </c>
      <c r="D14" s="148" t="s">
        <v>2</v>
      </c>
      <c r="E14" s="174">
        <v>2016</v>
      </c>
      <c r="F14" s="148" t="s">
        <v>3</v>
      </c>
      <c r="G14" s="148" t="s">
        <v>4</v>
      </c>
      <c r="H14" s="176">
        <v>3.0000000000000001E-3</v>
      </c>
      <c r="I14" s="148" t="s">
        <v>5</v>
      </c>
      <c r="J14" s="148">
        <v>46169.619999999995</v>
      </c>
    </row>
    <row r="15" spans="1:10" ht="16.5" thickBot="1" x14ac:dyDescent="0.25">
      <c r="A15" s="147">
        <v>4353334</v>
      </c>
      <c r="B15" s="148" t="s">
        <v>0</v>
      </c>
      <c r="C15" s="148" t="s">
        <v>1</v>
      </c>
      <c r="D15" s="148" t="s">
        <v>2</v>
      </c>
      <c r="E15" s="174">
        <v>2016</v>
      </c>
      <c r="F15" s="148" t="s">
        <v>3</v>
      </c>
      <c r="G15" s="148" t="s">
        <v>4</v>
      </c>
      <c r="H15" s="176">
        <v>3.0000000000000001E-3</v>
      </c>
      <c r="I15" s="148" t="s">
        <v>5</v>
      </c>
      <c r="J15" s="148">
        <v>51996.130000000005</v>
      </c>
    </row>
    <row r="16" spans="1:10" ht="16.5" thickBot="1" x14ac:dyDescent="0.25">
      <c r="A16" s="147">
        <v>4353834</v>
      </c>
      <c r="B16" s="148" t="s">
        <v>0</v>
      </c>
      <c r="C16" s="148" t="s">
        <v>1</v>
      </c>
      <c r="D16" s="148" t="s">
        <v>2</v>
      </c>
      <c r="E16" s="174">
        <v>2016</v>
      </c>
      <c r="F16" s="148" t="s">
        <v>3</v>
      </c>
      <c r="G16" s="148" t="s">
        <v>4</v>
      </c>
      <c r="H16" s="176">
        <v>3.0000000000000001E-3</v>
      </c>
      <c r="I16" s="148" t="s">
        <v>5</v>
      </c>
      <c r="J16" s="148">
        <v>41122.060000000012</v>
      </c>
    </row>
    <row r="17" spans="1:10" ht="16.5" thickBot="1" x14ac:dyDescent="0.25">
      <c r="A17" s="147">
        <v>4354534</v>
      </c>
      <c r="B17" s="148" t="s">
        <v>0</v>
      </c>
      <c r="C17" s="148" t="s">
        <v>1</v>
      </c>
      <c r="D17" s="148" t="s">
        <v>2</v>
      </c>
      <c r="E17" s="174">
        <v>2016</v>
      </c>
      <c r="F17" s="148" t="s">
        <v>3</v>
      </c>
      <c r="G17" s="148" t="s">
        <v>4</v>
      </c>
      <c r="H17" s="176">
        <v>3.0000000000000001E-3</v>
      </c>
      <c r="I17" s="148" t="s">
        <v>5</v>
      </c>
      <c r="J17" s="148">
        <v>47030.709999999992</v>
      </c>
    </row>
    <row r="18" spans="1:10" ht="16.5" thickBot="1" x14ac:dyDescent="0.25">
      <c r="A18" s="147">
        <v>4355434</v>
      </c>
      <c r="B18" s="148" t="s">
        <v>0</v>
      </c>
      <c r="C18" s="148" t="s">
        <v>1</v>
      </c>
      <c r="D18" s="148" t="s">
        <v>2</v>
      </c>
      <c r="E18" s="174">
        <v>2016</v>
      </c>
      <c r="F18" s="148" t="s">
        <v>3</v>
      </c>
      <c r="G18" s="148" t="s">
        <v>4</v>
      </c>
      <c r="H18" s="176">
        <v>3.0000000000000001E-3</v>
      </c>
      <c r="I18" s="148" t="s">
        <v>5</v>
      </c>
      <c r="J18" s="148">
        <v>45760.100000000006</v>
      </c>
    </row>
    <row r="19" spans="1:10" ht="16.5" thickBot="1" x14ac:dyDescent="0.25">
      <c r="A19" s="147">
        <v>4355934</v>
      </c>
      <c r="B19" s="148" t="s">
        <v>0</v>
      </c>
      <c r="C19" s="148" t="s">
        <v>1</v>
      </c>
      <c r="D19" s="148" t="s">
        <v>2</v>
      </c>
      <c r="E19" s="174">
        <v>2016</v>
      </c>
      <c r="F19" s="148" t="s">
        <v>3</v>
      </c>
      <c r="G19" s="148" t="s">
        <v>4</v>
      </c>
      <c r="H19" s="176">
        <v>3.0000000000000001E-3</v>
      </c>
      <c r="I19" s="148" t="s">
        <v>5</v>
      </c>
      <c r="J19" s="148">
        <v>41835.549999999996</v>
      </c>
    </row>
    <row r="20" spans="1:10" ht="16.5" thickBot="1" x14ac:dyDescent="0.25">
      <c r="A20" s="147">
        <v>4346934</v>
      </c>
      <c r="B20" s="148" t="s">
        <v>6</v>
      </c>
      <c r="C20" s="148" t="s">
        <v>1</v>
      </c>
      <c r="D20" s="148" t="s">
        <v>2</v>
      </c>
      <c r="E20" s="174">
        <v>2016</v>
      </c>
      <c r="F20" s="148" t="s">
        <v>3</v>
      </c>
      <c r="G20" s="148" t="s">
        <v>4</v>
      </c>
      <c r="H20" s="176">
        <v>3.0000000000000001E-3</v>
      </c>
      <c r="I20" s="148" t="s">
        <v>5</v>
      </c>
      <c r="J20" s="148">
        <v>52084.91</v>
      </c>
    </row>
    <row r="21" spans="1:10" ht="16.5" thickBot="1" x14ac:dyDescent="0.25">
      <c r="A21" s="147">
        <v>4347134</v>
      </c>
      <c r="B21" s="148" t="s">
        <v>6</v>
      </c>
      <c r="C21" s="148" t="s">
        <v>1</v>
      </c>
      <c r="D21" s="148" t="s">
        <v>2</v>
      </c>
      <c r="E21" s="174">
        <v>2016</v>
      </c>
      <c r="F21" s="148" t="s">
        <v>3</v>
      </c>
      <c r="G21" s="148" t="s">
        <v>4</v>
      </c>
      <c r="H21" s="176">
        <v>3.0000000000000001E-3</v>
      </c>
      <c r="I21" s="148" t="s">
        <v>5</v>
      </c>
      <c r="J21" s="148">
        <v>31854.209999999995</v>
      </c>
    </row>
    <row r="22" spans="1:10" ht="16.5" thickBot="1" x14ac:dyDescent="0.25">
      <c r="A22" s="147">
        <v>4347234</v>
      </c>
      <c r="B22" s="148" t="s">
        <v>6</v>
      </c>
      <c r="C22" s="148" t="s">
        <v>1</v>
      </c>
      <c r="D22" s="148" t="s">
        <v>2</v>
      </c>
      <c r="E22" s="174">
        <v>2016</v>
      </c>
      <c r="F22" s="148" t="s">
        <v>3</v>
      </c>
      <c r="G22" s="148" t="s">
        <v>4</v>
      </c>
      <c r="H22" s="176">
        <v>3.0000000000000001E-3</v>
      </c>
      <c r="I22" s="148" t="s">
        <v>5</v>
      </c>
      <c r="J22" s="148">
        <v>30634.429999999997</v>
      </c>
    </row>
    <row r="23" spans="1:10" ht="16.5" thickBot="1" x14ac:dyDescent="0.25">
      <c r="A23" s="147">
        <v>4350934</v>
      </c>
      <c r="B23" s="148" t="s">
        <v>6</v>
      </c>
      <c r="C23" s="148" t="s">
        <v>1</v>
      </c>
      <c r="D23" s="148" t="s">
        <v>2</v>
      </c>
      <c r="E23" s="174">
        <v>2016</v>
      </c>
      <c r="F23" s="148" t="s">
        <v>3</v>
      </c>
      <c r="G23" s="148" t="s">
        <v>4</v>
      </c>
      <c r="H23" s="176">
        <v>3.0000000000000001E-3</v>
      </c>
      <c r="I23" s="148" t="s">
        <v>5</v>
      </c>
      <c r="J23" s="148">
        <v>40049.78</v>
      </c>
    </row>
    <row r="24" spans="1:10" ht="16.5" thickBot="1" x14ac:dyDescent="0.25">
      <c r="A24" s="147">
        <v>4356434</v>
      </c>
      <c r="B24" s="148" t="s">
        <v>6</v>
      </c>
      <c r="C24" s="148" t="s">
        <v>1</v>
      </c>
      <c r="D24" s="148" t="s">
        <v>2</v>
      </c>
      <c r="E24" s="174">
        <v>2016</v>
      </c>
      <c r="F24" s="148" t="s">
        <v>3</v>
      </c>
      <c r="G24" s="148" t="s">
        <v>4</v>
      </c>
      <c r="H24" s="176">
        <v>3.0000000000000001E-3</v>
      </c>
      <c r="I24" s="148" t="s">
        <v>5</v>
      </c>
      <c r="J24" s="148">
        <v>24021.56</v>
      </c>
    </row>
    <row r="25" spans="1:10" ht="16.5" thickBot="1" x14ac:dyDescent="0.25">
      <c r="A25" s="147">
        <v>9282901</v>
      </c>
      <c r="B25" s="148" t="s">
        <v>7</v>
      </c>
      <c r="C25" s="148" t="s">
        <v>1</v>
      </c>
      <c r="D25" s="148" t="s">
        <v>2</v>
      </c>
      <c r="E25" s="174">
        <v>2018</v>
      </c>
      <c r="F25" s="148" t="s">
        <v>3</v>
      </c>
      <c r="G25" s="148" t="s">
        <v>4</v>
      </c>
      <c r="H25" s="176">
        <v>3.0000000000000001E-3</v>
      </c>
      <c r="I25" s="148" t="s">
        <v>5</v>
      </c>
      <c r="J25" s="148">
        <v>27537.99</v>
      </c>
    </row>
    <row r="26" spans="1:10" ht="16.5" thickBot="1" x14ac:dyDescent="0.25">
      <c r="A26" s="147">
        <v>9286501</v>
      </c>
      <c r="B26" s="148" t="s">
        <v>7</v>
      </c>
      <c r="C26" s="148" t="s">
        <v>1</v>
      </c>
      <c r="D26" s="148" t="s">
        <v>2</v>
      </c>
      <c r="E26" s="174">
        <v>2018</v>
      </c>
      <c r="F26" s="148" t="s">
        <v>3</v>
      </c>
      <c r="G26" s="148" t="s">
        <v>4</v>
      </c>
      <c r="H26" s="176">
        <v>3.0000000000000001E-3</v>
      </c>
      <c r="I26" s="148" t="s">
        <v>5</v>
      </c>
      <c r="J26" s="148">
        <v>39728.700000000004</v>
      </c>
    </row>
    <row r="27" spans="1:10" ht="16.5" thickBot="1" x14ac:dyDescent="0.25">
      <c r="A27" s="147">
        <v>14907302</v>
      </c>
      <c r="B27" s="148" t="s">
        <v>8</v>
      </c>
      <c r="C27" s="148" t="s">
        <v>9</v>
      </c>
      <c r="D27" s="148" t="s">
        <v>2</v>
      </c>
      <c r="E27" s="174">
        <v>2019</v>
      </c>
      <c r="F27" s="148" t="s">
        <v>3</v>
      </c>
      <c r="G27" s="148" t="s">
        <v>4</v>
      </c>
      <c r="H27" s="176">
        <v>2E-3</v>
      </c>
      <c r="I27" s="148" t="s">
        <v>5</v>
      </c>
      <c r="J27" s="148">
        <v>42671.58</v>
      </c>
    </row>
    <row r="28" spans="1:10" ht="16.5" thickBot="1" x14ac:dyDescent="0.25">
      <c r="A28" s="147">
        <v>14908102</v>
      </c>
      <c r="B28" s="148" t="s">
        <v>8</v>
      </c>
      <c r="C28" s="148" t="s">
        <v>9</v>
      </c>
      <c r="D28" s="148" t="s">
        <v>2</v>
      </c>
      <c r="E28" s="174">
        <v>2019</v>
      </c>
      <c r="F28" s="148" t="s">
        <v>3</v>
      </c>
      <c r="G28" s="148" t="s">
        <v>4</v>
      </c>
      <c r="H28" s="176">
        <v>2E-3</v>
      </c>
      <c r="I28" s="148" t="s">
        <v>5</v>
      </c>
      <c r="J28" s="148">
        <v>39508.01</v>
      </c>
    </row>
    <row r="29" spans="1:10" ht="16.5" thickBot="1" x14ac:dyDescent="0.25">
      <c r="A29" s="147">
        <v>14916802</v>
      </c>
      <c r="B29" s="148" t="s">
        <v>8</v>
      </c>
      <c r="C29" s="148" t="s">
        <v>9</v>
      </c>
      <c r="D29" s="148" t="s">
        <v>2</v>
      </c>
      <c r="E29" s="174">
        <v>2020</v>
      </c>
      <c r="F29" s="148" t="s">
        <v>3</v>
      </c>
      <c r="G29" s="148" t="s">
        <v>4</v>
      </c>
      <c r="H29" s="176">
        <v>2E-3</v>
      </c>
      <c r="I29" s="148" t="s">
        <v>5</v>
      </c>
      <c r="J29" s="148">
        <v>47063.54</v>
      </c>
    </row>
    <row r="30" spans="1:10" ht="16.5" thickBot="1" x14ac:dyDescent="0.25">
      <c r="A30" s="147">
        <v>14916902</v>
      </c>
      <c r="B30" s="148" t="s">
        <v>8</v>
      </c>
      <c r="C30" s="148" t="s">
        <v>9</v>
      </c>
      <c r="D30" s="148" t="s">
        <v>2</v>
      </c>
      <c r="E30" s="174">
        <v>2020</v>
      </c>
      <c r="F30" s="148" t="s">
        <v>3</v>
      </c>
      <c r="G30" s="148" t="s">
        <v>4</v>
      </c>
      <c r="H30" s="176">
        <v>2E-3</v>
      </c>
      <c r="I30" s="148" t="s">
        <v>5</v>
      </c>
      <c r="J30" s="148">
        <v>32395.729999999996</v>
      </c>
    </row>
    <row r="31" spans="1:10" ht="16.5" thickBot="1" x14ac:dyDescent="0.3">
      <c r="A31" s="147">
        <v>14917602</v>
      </c>
      <c r="B31" s="148" t="s">
        <v>8</v>
      </c>
      <c r="C31" s="148" t="s">
        <v>9</v>
      </c>
      <c r="D31" s="148" t="s">
        <v>2</v>
      </c>
      <c r="E31" s="174">
        <v>2020</v>
      </c>
      <c r="F31" s="148" t="s">
        <v>3</v>
      </c>
      <c r="G31" s="148" t="s">
        <v>4</v>
      </c>
      <c r="H31" s="177">
        <v>2E-3</v>
      </c>
      <c r="I31" s="148" t="s">
        <v>5</v>
      </c>
      <c r="J31" s="148">
        <v>58714.310000000005</v>
      </c>
    </row>
    <row r="32" spans="1:10" ht="16.5" thickBot="1" x14ac:dyDescent="0.3">
      <c r="A32" s="147">
        <v>14917702</v>
      </c>
      <c r="B32" s="148" t="s">
        <v>8</v>
      </c>
      <c r="C32" s="148" t="s">
        <v>9</v>
      </c>
      <c r="D32" s="148" t="s">
        <v>2</v>
      </c>
      <c r="E32" s="174">
        <v>2020</v>
      </c>
      <c r="F32" s="148" t="s">
        <v>3</v>
      </c>
      <c r="G32" s="148" t="s">
        <v>4</v>
      </c>
      <c r="H32" s="177">
        <v>2E-3</v>
      </c>
      <c r="I32" s="148" t="s">
        <v>5</v>
      </c>
      <c r="J32" s="148">
        <v>36312.119999999995</v>
      </c>
    </row>
    <row r="33" spans="1:10" ht="16.5" thickBot="1" x14ac:dyDescent="0.3">
      <c r="A33" s="147">
        <v>14921402</v>
      </c>
      <c r="B33" s="148" t="s">
        <v>8</v>
      </c>
      <c r="C33" s="148" t="s">
        <v>9</v>
      </c>
      <c r="D33" s="148" t="s">
        <v>2</v>
      </c>
      <c r="E33" s="174">
        <v>2021</v>
      </c>
      <c r="F33" s="148" t="s">
        <v>3</v>
      </c>
      <c r="G33" s="148" t="s">
        <v>4</v>
      </c>
      <c r="H33" s="177">
        <v>2E-3</v>
      </c>
      <c r="I33" s="148" t="s">
        <v>5</v>
      </c>
      <c r="J33" s="148">
        <v>53966.619999999995</v>
      </c>
    </row>
    <row r="34" spans="1:10" ht="16.5" thickBot="1" x14ac:dyDescent="0.3">
      <c r="A34" s="147">
        <v>14951002</v>
      </c>
      <c r="B34" s="148" t="s">
        <v>8</v>
      </c>
      <c r="C34" s="148" t="s">
        <v>9</v>
      </c>
      <c r="D34" s="148" t="s">
        <v>2</v>
      </c>
      <c r="E34" s="174">
        <v>2022</v>
      </c>
      <c r="F34" s="148" t="s">
        <v>3</v>
      </c>
      <c r="G34" s="148" t="s">
        <v>4</v>
      </c>
      <c r="H34" s="177">
        <v>2E-3</v>
      </c>
      <c r="I34" s="148" t="s">
        <v>5</v>
      </c>
      <c r="J34" s="148">
        <v>70014.83</v>
      </c>
    </row>
    <row r="35" spans="1:10" ht="16.5" thickBot="1" x14ac:dyDescent="0.3">
      <c r="A35" s="147">
        <v>17760903</v>
      </c>
      <c r="B35" s="148" t="s">
        <v>8</v>
      </c>
      <c r="C35" s="148" t="s">
        <v>9</v>
      </c>
      <c r="D35" s="148" t="s">
        <v>2</v>
      </c>
      <c r="E35" s="174">
        <v>2022</v>
      </c>
      <c r="F35" s="148" t="s">
        <v>3</v>
      </c>
      <c r="G35" s="148" t="s">
        <v>4</v>
      </c>
      <c r="H35" s="177">
        <v>2E-3</v>
      </c>
      <c r="I35" s="148" t="s">
        <v>5</v>
      </c>
      <c r="J35" s="148">
        <v>106535.83999999998</v>
      </c>
    </row>
    <row r="36" spans="1:10" ht="16.5" thickBot="1" x14ac:dyDescent="0.3">
      <c r="A36" s="147">
        <v>17761003</v>
      </c>
      <c r="B36" s="148" t="s">
        <v>8</v>
      </c>
      <c r="C36" s="148" t="s">
        <v>9</v>
      </c>
      <c r="D36" s="148" t="s">
        <v>2</v>
      </c>
      <c r="E36" s="174">
        <v>2022</v>
      </c>
      <c r="F36" s="148" t="s">
        <v>3</v>
      </c>
      <c r="G36" s="148" t="s">
        <v>4</v>
      </c>
      <c r="H36" s="177">
        <v>2E-3</v>
      </c>
      <c r="I36" s="148" t="s">
        <v>5</v>
      </c>
      <c r="J36" s="148">
        <v>86928.45</v>
      </c>
    </row>
    <row r="37" spans="1:10" ht="16.5" thickBot="1" x14ac:dyDescent="0.3">
      <c r="A37" s="147">
        <v>17761103</v>
      </c>
      <c r="B37" s="148" t="s">
        <v>8</v>
      </c>
      <c r="C37" s="148" t="s">
        <v>9</v>
      </c>
      <c r="D37" s="148" t="s">
        <v>2</v>
      </c>
      <c r="E37" s="174">
        <v>2022</v>
      </c>
      <c r="F37" s="148" t="s">
        <v>3</v>
      </c>
      <c r="G37" s="148" t="s">
        <v>4</v>
      </c>
      <c r="H37" s="177">
        <v>2E-3</v>
      </c>
      <c r="I37" s="148" t="s">
        <v>5</v>
      </c>
      <c r="J37" s="148">
        <v>119551.15999999999</v>
      </c>
    </row>
    <row r="38" spans="1:10" ht="16.5" thickBot="1" x14ac:dyDescent="0.3">
      <c r="A38" s="147">
        <v>17077204</v>
      </c>
      <c r="B38" s="148" t="s">
        <v>10</v>
      </c>
      <c r="C38" s="148" t="s">
        <v>11</v>
      </c>
      <c r="D38" s="148" t="s">
        <v>12</v>
      </c>
      <c r="E38" s="174">
        <v>2025</v>
      </c>
      <c r="F38" s="148" t="s">
        <v>3</v>
      </c>
      <c r="G38" s="148" t="s">
        <v>13</v>
      </c>
      <c r="H38" s="177">
        <v>0</v>
      </c>
      <c r="I38" s="148"/>
      <c r="J38" s="148">
        <v>25392.01</v>
      </c>
    </row>
    <row r="39" spans="1:10" ht="16.5" thickBot="1" x14ac:dyDescent="0.3">
      <c r="A39" s="147">
        <v>17077604</v>
      </c>
      <c r="B39" s="148" t="s">
        <v>10</v>
      </c>
      <c r="C39" s="148" t="s">
        <v>11</v>
      </c>
      <c r="D39" s="148" t="s">
        <v>12</v>
      </c>
      <c r="E39" s="174">
        <v>2025</v>
      </c>
      <c r="F39" s="148" t="s">
        <v>3</v>
      </c>
      <c r="G39" s="148" t="s">
        <v>13</v>
      </c>
      <c r="H39" s="177">
        <v>0</v>
      </c>
      <c r="I39" s="148"/>
      <c r="J39" s="148">
        <v>24428.48</v>
      </c>
    </row>
    <row r="40" spans="1:10" ht="16.5" thickBot="1" x14ac:dyDescent="0.3">
      <c r="A40" s="147">
        <v>17085004</v>
      </c>
      <c r="B40" s="148" t="s">
        <v>10</v>
      </c>
      <c r="C40" s="148" t="s">
        <v>11</v>
      </c>
      <c r="D40" s="148" t="s">
        <v>12</v>
      </c>
      <c r="E40" s="174">
        <v>2025</v>
      </c>
      <c r="F40" s="148" t="s">
        <v>3</v>
      </c>
      <c r="G40" s="148" t="s">
        <v>13</v>
      </c>
      <c r="H40" s="177">
        <v>0</v>
      </c>
      <c r="I40" s="148"/>
      <c r="J40" s="148">
        <v>23135.980000000003</v>
      </c>
    </row>
    <row r="41" spans="1:10" ht="16.5" thickBot="1" x14ac:dyDescent="0.3">
      <c r="A41" s="147">
        <v>17085104</v>
      </c>
      <c r="B41" s="148" t="s">
        <v>10</v>
      </c>
      <c r="C41" s="148" t="s">
        <v>11</v>
      </c>
      <c r="D41" s="148" t="s">
        <v>12</v>
      </c>
      <c r="E41" s="174">
        <v>2025</v>
      </c>
      <c r="F41" s="148" t="s">
        <v>3</v>
      </c>
      <c r="G41" s="148" t="s">
        <v>13</v>
      </c>
      <c r="H41" s="177">
        <v>0</v>
      </c>
      <c r="I41" s="148"/>
      <c r="J41" s="148">
        <v>27818.42</v>
      </c>
    </row>
    <row r="42" spans="1:10" ht="16.5" thickBot="1" x14ac:dyDescent="0.3">
      <c r="A42" s="147">
        <v>17784803</v>
      </c>
      <c r="B42" s="148" t="s">
        <v>10</v>
      </c>
      <c r="C42" s="148" t="s">
        <v>11</v>
      </c>
      <c r="D42" s="148" t="s">
        <v>12</v>
      </c>
      <c r="E42" s="174">
        <v>2022</v>
      </c>
      <c r="F42" s="148" t="s">
        <v>3</v>
      </c>
      <c r="G42" s="148" t="s">
        <v>13</v>
      </c>
      <c r="H42" s="177">
        <v>0</v>
      </c>
      <c r="I42" s="148"/>
      <c r="J42" s="148">
        <v>48277.159999999996</v>
      </c>
    </row>
    <row r="43" spans="1:10" ht="16.5" thickBot="1" x14ac:dyDescent="0.3">
      <c r="A43" s="147">
        <v>17798003</v>
      </c>
      <c r="B43" s="148" t="s">
        <v>10</v>
      </c>
      <c r="C43" s="148" t="s">
        <v>11</v>
      </c>
      <c r="D43" s="148" t="s">
        <v>12</v>
      </c>
      <c r="E43" s="174">
        <v>2023</v>
      </c>
      <c r="F43" s="148" t="s">
        <v>3</v>
      </c>
      <c r="G43" s="148" t="s">
        <v>13</v>
      </c>
      <c r="H43" s="177">
        <v>0</v>
      </c>
      <c r="I43" s="148"/>
      <c r="J43" s="148">
        <v>47349.5</v>
      </c>
    </row>
    <row r="44" spans="1:10" ht="16.5" thickBot="1" x14ac:dyDescent="0.3">
      <c r="A44" s="147">
        <v>17798103</v>
      </c>
      <c r="B44" s="148" t="s">
        <v>10</v>
      </c>
      <c r="C44" s="148" t="s">
        <v>11</v>
      </c>
      <c r="D44" s="148" t="s">
        <v>12</v>
      </c>
      <c r="E44" s="174">
        <v>2023</v>
      </c>
      <c r="F44" s="148" t="s">
        <v>3</v>
      </c>
      <c r="G44" s="148" t="s">
        <v>13</v>
      </c>
      <c r="H44" s="177">
        <v>0</v>
      </c>
      <c r="I44" s="148"/>
      <c r="J44" s="148">
        <v>46505.01999999999</v>
      </c>
    </row>
    <row r="45" spans="1:10" ht="16.5" thickBot="1" x14ac:dyDescent="0.3">
      <c r="A45" s="147">
        <v>17798203</v>
      </c>
      <c r="B45" s="148" t="s">
        <v>10</v>
      </c>
      <c r="C45" s="148" t="s">
        <v>11</v>
      </c>
      <c r="D45" s="148" t="s">
        <v>12</v>
      </c>
      <c r="E45" s="174">
        <v>2023</v>
      </c>
      <c r="F45" s="148" t="s">
        <v>3</v>
      </c>
      <c r="G45" s="148" t="s">
        <v>13</v>
      </c>
      <c r="H45" s="177">
        <v>0</v>
      </c>
      <c r="I45" s="148"/>
      <c r="J45" s="148">
        <v>37512.26</v>
      </c>
    </row>
    <row r="46" spans="1:10" ht="16.5" thickBot="1" x14ac:dyDescent="0.3">
      <c r="A46" s="147">
        <v>17800303</v>
      </c>
      <c r="B46" s="148" t="s">
        <v>10</v>
      </c>
      <c r="C46" s="148" t="s">
        <v>11</v>
      </c>
      <c r="D46" s="148" t="s">
        <v>12</v>
      </c>
      <c r="E46" s="174">
        <v>2023</v>
      </c>
      <c r="F46" s="148" t="s">
        <v>3</v>
      </c>
      <c r="G46" s="148" t="s">
        <v>13</v>
      </c>
      <c r="H46" s="177">
        <v>0</v>
      </c>
      <c r="I46" s="148"/>
      <c r="J46" s="148">
        <v>48101.93</v>
      </c>
    </row>
    <row r="47" spans="1:10" ht="16.5" thickBot="1" x14ac:dyDescent="0.3">
      <c r="A47" s="147">
        <v>17800603</v>
      </c>
      <c r="B47" s="148" t="s">
        <v>10</v>
      </c>
      <c r="C47" s="148" t="s">
        <v>11</v>
      </c>
      <c r="D47" s="148" t="s">
        <v>12</v>
      </c>
      <c r="E47" s="174">
        <v>2023</v>
      </c>
      <c r="F47" s="148" t="s">
        <v>3</v>
      </c>
      <c r="G47" s="148" t="s">
        <v>13</v>
      </c>
      <c r="H47" s="177">
        <v>0</v>
      </c>
      <c r="I47" s="148"/>
      <c r="J47" s="148">
        <v>49632.62</v>
      </c>
    </row>
    <row r="48" spans="1:10" ht="16.5" thickBot="1" x14ac:dyDescent="0.3">
      <c r="A48" s="147">
        <v>17801103</v>
      </c>
      <c r="B48" s="148" t="s">
        <v>10</v>
      </c>
      <c r="C48" s="148" t="s">
        <v>11</v>
      </c>
      <c r="D48" s="148" t="s">
        <v>12</v>
      </c>
      <c r="E48" s="174">
        <v>2023</v>
      </c>
      <c r="F48" s="148" t="s">
        <v>3</v>
      </c>
      <c r="G48" s="148" t="s">
        <v>13</v>
      </c>
      <c r="H48" s="177">
        <v>0</v>
      </c>
      <c r="I48" s="148"/>
      <c r="J48" s="148">
        <v>47173.540000000008</v>
      </c>
    </row>
    <row r="49" spans="1:10" ht="16.5" thickBot="1" x14ac:dyDescent="0.3">
      <c r="A49" s="147">
        <v>17801203</v>
      </c>
      <c r="B49" s="148" t="s">
        <v>10</v>
      </c>
      <c r="C49" s="148" t="s">
        <v>11</v>
      </c>
      <c r="D49" s="148" t="s">
        <v>12</v>
      </c>
      <c r="E49" s="174">
        <v>2023</v>
      </c>
      <c r="F49" s="148" t="s">
        <v>3</v>
      </c>
      <c r="G49" s="148" t="s">
        <v>13</v>
      </c>
      <c r="H49" s="177">
        <v>0</v>
      </c>
      <c r="I49" s="148"/>
      <c r="J49" s="148">
        <v>46383.5</v>
      </c>
    </row>
    <row r="50" spans="1:10" ht="16.5" thickBot="1" x14ac:dyDescent="0.3">
      <c r="A50" s="147">
        <v>1163139</v>
      </c>
      <c r="B50" s="148" t="s">
        <v>14</v>
      </c>
      <c r="C50" s="148" t="s">
        <v>9</v>
      </c>
      <c r="D50" s="148" t="s">
        <v>2</v>
      </c>
      <c r="E50" s="174">
        <v>2016</v>
      </c>
      <c r="F50" s="148" t="s">
        <v>3</v>
      </c>
      <c r="G50" s="148" t="s">
        <v>4</v>
      </c>
      <c r="H50" s="177">
        <v>2E-3</v>
      </c>
      <c r="I50" s="148" t="s">
        <v>5</v>
      </c>
      <c r="J50" s="148">
        <v>74019.13</v>
      </c>
    </row>
    <row r="51" spans="1:10" ht="16.5" thickBot="1" x14ac:dyDescent="0.3">
      <c r="A51" s="147">
        <v>1163439</v>
      </c>
      <c r="B51" s="148" t="s">
        <v>14</v>
      </c>
      <c r="C51" s="148" t="s">
        <v>9</v>
      </c>
      <c r="D51" s="148" t="s">
        <v>2</v>
      </c>
      <c r="E51" s="174">
        <v>2016</v>
      </c>
      <c r="F51" s="148" t="s">
        <v>3</v>
      </c>
      <c r="G51" s="148" t="s">
        <v>4</v>
      </c>
      <c r="H51" s="177">
        <v>2E-3</v>
      </c>
      <c r="I51" s="148" t="s">
        <v>5</v>
      </c>
      <c r="J51" s="148">
        <v>63618.590000000004</v>
      </c>
    </row>
    <row r="52" spans="1:10" ht="16.5" thickBot="1" x14ac:dyDescent="0.3">
      <c r="A52" s="147">
        <v>1163539</v>
      </c>
      <c r="B52" s="148" t="s">
        <v>14</v>
      </c>
      <c r="C52" s="148" t="s">
        <v>9</v>
      </c>
      <c r="D52" s="148" t="s">
        <v>2</v>
      </c>
      <c r="E52" s="174">
        <v>2016</v>
      </c>
      <c r="F52" s="148" t="s">
        <v>3</v>
      </c>
      <c r="G52" s="148" t="s">
        <v>4</v>
      </c>
      <c r="H52" s="177">
        <v>2E-3</v>
      </c>
      <c r="I52" s="148" t="s">
        <v>5</v>
      </c>
      <c r="J52" s="148">
        <v>41961.599999999999</v>
      </c>
    </row>
    <row r="53" spans="1:10" ht="16.5" thickBot="1" x14ac:dyDescent="0.3">
      <c r="A53" s="147">
        <v>1163639</v>
      </c>
      <c r="B53" s="148" t="s">
        <v>14</v>
      </c>
      <c r="C53" s="148" t="s">
        <v>9</v>
      </c>
      <c r="D53" s="148" t="s">
        <v>2</v>
      </c>
      <c r="E53" s="174">
        <v>2016</v>
      </c>
      <c r="F53" s="148" t="s">
        <v>3</v>
      </c>
      <c r="G53" s="148" t="s">
        <v>4</v>
      </c>
      <c r="H53" s="177">
        <v>2E-3</v>
      </c>
      <c r="I53" s="148" t="s">
        <v>5</v>
      </c>
      <c r="J53" s="148">
        <v>74702.03</v>
      </c>
    </row>
    <row r="54" spans="1:10" ht="16.5" thickBot="1" x14ac:dyDescent="0.3">
      <c r="A54" s="147">
        <v>1163839</v>
      </c>
      <c r="B54" s="148" t="s">
        <v>14</v>
      </c>
      <c r="C54" s="148" t="s">
        <v>9</v>
      </c>
      <c r="D54" s="148" t="s">
        <v>2</v>
      </c>
      <c r="E54" s="174">
        <v>2016</v>
      </c>
      <c r="F54" s="148" t="s">
        <v>3</v>
      </c>
      <c r="G54" s="148" t="s">
        <v>4</v>
      </c>
      <c r="H54" s="177">
        <v>2E-3</v>
      </c>
      <c r="I54" s="148" t="s">
        <v>5</v>
      </c>
      <c r="J54" s="148">
        <v>75798.44</v>
      </c>
    </row>
    <row r="55" spans="1:10" ht="16.5" thickBot="1" x14ac:dyDescent="0.3">
      <c r="A55" s="147">
        <v>1164039</v>
      </c>
      <c r="B55" s="148" t="s">
        <v>14</v>
      </c>
      <c r="C55" s="148" t="s">
        <v>9</v>
      </c>
      <c r="D55" s="148" t="s">
        <v>2</v>
      </c>
      <c r="E55" s="174">
        <v>2016</v>
      </c>
      <c r="F55" s="148" t="s">
        <v>3</v>
      </c>
      <c r="G55" s="148" t="s">
        <v>4</v>
      </c>
      <c r="H55" s="177">
        <v>2E-3</v>
      </c>
      <c r="I55" s="148" t="s">
        <v>5</v>
      </c>
      <c r="J55" s="148">
        <v>62791.75</v>
      </c>
    </row>
    <row r="56" spans="1:10" ht="16.5" thickBot="1" x14ac:dyDescent="0.3">
      <c r="A56" s="147">
        <v>1164339</v>
      </c>
      <c r="B56" s="148" t="s">
        <v>14</v>
      </c>
      <c r="C56" s="148" t="s">
        <v>9</v>
      </c>
      <c r="D56" s="148" t="s">
        <v>2</v>
      </c>
      <c r="E56" s="174">
        <v>2016</v>
      </c>
      <c r="F56" s="148" t="s">
        <v>3</v>
      </c>
      <c r="G56" s="148" t="s">
        <v>4</v>
      </c>
      <c r="H56" s="177">
        <v>2E-3</v>
      </c>
      <c r="I56" s="148" t="s">
        <v>5</v>
      </c>
      <c r="J56" s="148">
        <v>85926.18</v>
      </c>
    </row>
    <row r="57" spans="1:10" ht="16.5" thickBot="1" x14ac:dyDescent="0.3">
      <c r="A57" s="147">
        <v>1165639</v>
      </c>
      <c r="B57" s="148" t="s">
        <v>14</v>
      </c>
      <c r="C57" s="148" t="s">
        <v>9</v>
      </c>
      <c r="D57" s="148" t="s">
        <v>2</v>
      </c>
      <c r="E57" s="174">
        <v>2016</v>
      </c>
      <c r="F57" s="148" t="s">
        <v>3</v>
      </c>
      <c r="G57" s="148" t="s">
        <v>4</v>
      </c>
      <c r="H57" s="177">
        <v>2E-3</v>
      </c>
      <c r="I57" s="148" t="s">
        <v>5</v>
      </c>
      <c r="J57" s="148">
        <v>78846.25</v>
      </c>
    </row>
    <row r="58" spans="1:10" ht="16.5" thickBot="1" x14ac:dyDescent="0.3">
      <c r="A58" s="147">
        <v>1165939</v>
      </c>
      <c r="B58" s="148" t="s">
        <v>14</v>
      </c>
      <c r="C58" s="148" t="s">
        <v>9</v>
      </c>
      <c r="D58" s="148" t="s">
        <v>2</v>
      </c>
      <c r="E58" s="174">
        <v>2016</v>
      </c>
      <c r="F58" s="148" t="s">
        <v>3</v>
      </c>
      <c r="G58" s="148" t="s">
        <v>4</v>
      </c>
      <c r="H58" s="177">
        <v>2E-3</v>
      </c>
      <c r="I58" s="148" t="s">
        <v>5</v>
      </c>
      <c r="J58" s="148">
        <v>73088.05</v>
      </c>
    </row>
    <row r="59" spans="1:10" ht="16.5" thickBot="1" x14ac:dyDescent="0.3">
      <c r="A59" s="147">
        <v>1166039</v>
      </c>
      <c r="B59" s="148" t="s">
        <v>14</v>
      </c>
      <c r="C59" s="148" t="s">
        <v>9</v>
      </c>
      <c r="D59" s="148" t="s">
        <v>2</v>
      </c>
      <c r="E59" s="174">
        <v>2016</v>
      </c>
      <c r="F59" s="148" t="s">
        <v>3</v>
      </c>
      <c r="G59" s="148" t="s">
        <v>4</v>
      </c>
      <c r="H59" s="177">
        <v>2E-3</v>
      </c>
      <c r="I59" s="148" t="s">
        <v>5</v>
      </c>
      <c r="J59" s="148">
        <v>77405.170000000013</v>
      </c>
    </row>
    <row r="60" spans="1:10" ht="16.5" thickBot="1" x14ac:dyDescent="0.3">
      <c r="A60" s="147">
        <v>1166339</v>
      </c>
      <c r="B60" s="148" t="s">
        <v>14</v>
      </c>
      <c r="C60" s="148" t="s">
        <v>9</v>
      </c>
      <c r="D60" s="148" t="s">
        <v>2</v>
      </c>
      <c r="E60" s="174">
        <v>2016</v>
      </c>
      <c r="F60" s="148" t="s">
        <v>3</v>
      </c>
      <c r="G60" s="148" t="s">
        <v>4</v>
      </c>
      <c r="H60" s="177">
        <v>2E-3</v>
      </c>
      <c r="I60" s="148" t="s">
        <v>5</v>
      </c>
      <c r="J60" s="148">
        <v>82056.239999999991</v>
      </c>
    </row>
    <row r="61" spans="1:10" ht="16.5" thickBot="1" x14ac:dyDescent="0.3">
      <c r="A61" s="147">
        <v>1166539</v>
      </c>
      <c r="B61" s="148" t="s">
        <v>14</v>
      </c>
      <c r="C61" s="148" t="s">
        <v>9</v>
      </c>
      <c r="D61" s="148" t="s">
        <v>2</v>
      </c>
      <c r="E61" s="174">
        <v>2016</v>
      </c>
      <c r="F61" s="148" t="s">
        <v>3</v>
      </c>
      <c r="G61" s="148" t="s">
        <v>4</v>
      </c>
      <c r="H61" s="177">
        <v>2E-3</v>
      </c>
      <c r="I61" s="148" t="s">
        <v>5</v>
      </c>
      <c r="J61" s="148">
        <v>84113.08</v>
      </c>
    </row>
    <row r="62" spans="1:10" ht="16.5" thickBot="1" x14ac:dyDescent="0.3">
      <c r="A62" s="147">
        <v>1166639</v>
      </c>
      <c r="B62" s="148" t="s">
        <v>14</v>
      </c>
      <c r="C62" s="148" t="s">
        <v>9</v>
      </c>
      <c r="D62" s="148" t="s">
        <v>2</v>
      </c>
      <c r="E62" s="174">
        <v>2016</v>
      </c>
      <c r="F62" s="148" t="s">
        <v>3</v>
      </c>
      <c r="G62" s="148" t="s">
        <v>4</v>
      </c>
      <c r="H62" s="177">
        <v>2E-3</v>
      </c>
      <c r="I62" s="148" t="s">
        <v>5</v>
      </c>
      <c r="J62" s="148">
        <v>70868.42</v>
      </c>
    </row>
    <row r="63" spans="1:10" ht="16.5" thickBot="1" x14ac:dyDescent="0.3">
      <c r="A63" s="147">
        <v>1166739</v>
      </c>
      <c r="B63" s="148" t="s">
        <v>14</v>
      </c>
      <c r="C63" s="148" t="s">
        <v>9</v>
      </c>
      <c r="D63" s="148" t="s">
        <v>2</v>
      </c>
      <c r="E63" s="174">
        <v>2016</v>
      </c>
      <c r="F63" s="148" t="s">
        <v>3</v>
      </c>
      <c r="G63" s="148" t="s">
        <v>4</v>
      </c>
      <c r="H63" s="177">
        <v>2E-3</v>
      </c>
      <c r="I63" s="148" t="s">
        <v>5</v>
      </c>
      <c r="J63" s="148">
        <v>76861.219999999943</v>
      </c>
    </row>
    <row r="64" spans="1:10" ht="16.5" thickBot="1" x14ac:dyDescent="0.3">
      <c r="A64" s="147">
        <v>1166839</v>
      </c>
      <c r="B64" s="148" t="s">
        <v>14</v>
      </c>
      <c r="C64" s="148" t="s">
        <v>9</v>
      </c>
      <c r="D64" s="148" t="s">
        <v>2</v>
      </c>
      <c r="E64" s="174">
        <v>2016</v>
      </c>
      <c r="F64" s="148" t="s">
        <v>3</v>
      </c>
      <c r="G64" s="148" t="s">
        <v>4</v>
      </c>
      <c r="H64" s="177">
        <v>2E-3</v>
      </c>
      <c r="I64" s="148" t="s">
        <v>5</v>
      </c>
      <c r="J64" s="148">
        <v>82251.83</v>
      </c>
    </row>
    <row r="65" spans="1:10" ht="16.5" thickBot="1" x14ac:dyDescent="0.3">
      <c r="A65" s="147">
        <v>2657139</v>
      </c>
      <c r="B65" s="148" t="s">
        <v>14</v>
      </c>
      <c r="C65" s="148" t="s">
        <v>9</v>
      </c>
      <c r="D65" s="148" t="s">
        <v>2</v>
      </c>
      <c r="E65" s="174">
        <v>2016</v>
      </c>
      <c r="F65" s="148" t="s">
        <v>3</v>
      </c>
      <c r="G65" s="148" t="s">
        <v>4</v>
      </c>
      <c r="H65" s="177">
        <v>2E-3</v>
      </c>
      <c r="I65" s="148" t="s">
        <v>5</v>
      </c>
      <c r="J65" s="148">
        <v>83136.75</v>
      </c>
    </row>
    <row r="66" spans="1:10" ht="16.5" thickBot="1" x14ac:dyDescent="0.3">
      <c r="A66" s="147">
        <v>2657439</v>
      </c>
      <c r="B66" s="148" t="s">
        <v>14</v>
      </c>
      <c r="C66" s="148" t="s">
        <v>9</v>
      </c>
      <c r="D66" s="148" t="s">
        <v>2</v>
      </c>
      <c r="E66" s="174">
        <v>2016</v>
      </c>
      <c r="F66" s="148" t="s">
        <v>3</v>
      </c>
      <c r="G66" s="148" t="s">
        <v>4</v>
      </c>
      <c r="H66" s="177">
        <v>2E-3</v>
      </c>
      <c r="I66" s="148" t="s">
        <v>5</v>
      </c>
      <c r="J66" s="148">
        <v>67917.62</v>
      </c>
    </row>
    <row r="67" spans="1:10" ht="16.5" thickBot="1" x14ac:dyDescent="0.3">
      <c r="A67" s="147">
        <v>2657739</v>
      </c>
      <c r="B67" s="148" t="s">
        <v>14</v>
      </c>
      <c r="C67" s="148" t="s">
        <v>9</v>
      </c>
      <c r="D67" s="148" t="s">
        <v>2</v>
      </c>
      <c r="E67" s="174">
        <v>2016</v>
      </c>
      <c r="F67" s="148" t="s">
        <v>3</v>
      </c>
      <c r="G67" s="148" t="s">
        <v>4</v>
      </c>
      <c r="H67" s="177">
        <v>2E-3</v>
      </c>
      <c r="I67" s="148" t="s">
        <v>5</v>
      </c>
      <c r="J67" s="148">
        <v>66894.399999999994</v>
      </c>
    </row>
    <row r="68" spans="1:10" ht="16.5" thickBot="1" x14ac:dyDescent="0.3">
      <c r="A68" s="147">
        <v>2658439</v>
      </c>
      <c r="B68" s="148" t="s">
        <v>14</v>
      </c>
      <c r="C68" s="148" t="s">
        <v>9</v>
      </c>
      <c r="D68" s="148" t="s">
        <v>2</v>
      </c>
      <c r="E68" s="174">
        <v>2016</v>
      </c>
      <c r="F68" s="148" t="s">
        <v>3</v>
      </c>
      <c r="G68" s="148" t="s">
        <v>4</v>
      </c>
      <c r="H68" s="177">
        <v>2E-3</v>
      </c>
      <c r="I68" s="148" t="s">
        <v>5</v>
      </c>
      <c r="J68" s="148">
        <v>61894.479999999996</v>
      </c>
    </row>
    <row r="69" spans="1:10" ht="16.5" thickBot="1" x14ac:dyDescent="0.3">
      <c r="A69" s="147">
        <v>3161139</v>
      </c>
      <c r="B69" s="148" t="s">
        <v>15</v>
      </c>
      <c r="C69" s="148" t="s">
        <v>1</v>
      </c>
      <c r="D69" s="148" t="s">
        <v>2</v>
      </c>
      <c r="E69" s="174">
        <v>2016</v>
      </c>
      <c r="F69" s="148" t="s">
        <v>3</v>
      </c>
      <c r="G69" s="148" t="s">
        <v>4</v>
      </c>
      <c r="H69" s="177">
        <v>3.0000000000000001E-3</v>
      </c>
      <c r="I69" s="148" t="s">
        <v>5</v>
      </c>
      <c r="J69" s="148">
        <v>22080.52</v>
      </c>
    </row>
    <row r="70" spans="1:10" ht="16.5" thickBot="1" x14ac:dyDescent="0.3">
      <c r="A70" s="147">
        <v>3161739</v>
      </c>
      <c r="B70" s="148" t="s">
        <v>15</v>
      </c>
      <c r="C70" s="148" t="s">
        <v>1</v>
      </c>
      <c r="D70" s="148" t="s">
        <v>2</v>
      </c>
      <c r="E70" s="174">
        <v>2016</v>
      </c>
      <c r="F70" s="148" t="s">
        <v>3</v>
      </c>
      <c r="G70" s="148" t="s">
        <v>4</v>
      </c>
      <c r="H70" s="177">
        <v>3.0000000000000001E-3</v>
      </c>
      <c r="I70" s="148" t="s">
        <v>5</v>
      </c>
      <c r="J70" s="148">
        <v>11535.369999999999</v>
      </c>
    </row>
    <row r="71" spans="1:10" ht="16.5" thickBot="1" x14ac:dyDescent="0.3">
      <c r="A71" s="147">
        <v>3161939</v>
      </c>
      <c r="B71" s="148" t="s">
        <v>15</v>
      </c>
      <c r="C71" s="148" t="s">
        <v>1</v>
      </c>
      <c r="D71" s="148" t="s">
        <v>2</v>
      </c>
      <c r="E71" s="174">
        <v>2016</v>
      </c>
      <c r="F71" s="148" t="s">
        <v>3</v>
      </c>
      <c r="G71" s="148" t="s">
        <v>4</v>
      </c>
      <c r="H71" s="177">
        <v>3.0000000000000001E-3</v>
      </c>
      <c r="I71" s="148" t="s">
        <v>5</v>
      </c>
      <c r="J71" s="148">
        <v>9137.4599999999991</v>
      </c>
    </row>
    <row r="72" spans="1:10" ht="16.5" thickBot="1" x14ac:dyDescent="0.3">
      <c r="A72" s="147">
        <v>8803987</v>
      </c>
      <c r="B72" s="148" t="s">
        <v>16</v>
      </c>
      <c r="C72" s="148" t="s">
        <v>9</v>
      </c>
      <c r="D72" s="148" t="s">
        <v>2</v>
      </c>
      <c r="E72" s="174">
        <v>2017</v>
      </c>
      <c r="F72" s="148" t="s">
        <v>3</v>
      </c>
      <c r="G72" s="148" t="s">
        <v>4</v>
      </c>
      <c r="H72" s="177">
        <v>2E-3</v>
      </c>
      <c r="I72" s="148" t="s">
        <v>5</v>
      </c>
      <c r="J72" s="148">
        <v>69453.490000000005</v>
      </c>
    </row>
    <row r="73" spans="1:10" ht="16.5" thickBot="1" x14ac:dyDescent="0.3">
      <c r="A73" s="147">
        <v>8804087</v>
      </c>
      <c r="B73" s="148" t="s">
        <v>16</v>
      </c>
      <c r="C73" s="148" t="s">
        <v>9</v>
      </c>
      <c r="D73" s="148" t="s">
        <v>2</v>
      </c>
      <c r="E73" s="174">
        <v>2017</v>
      </c>
      <c r="F73" s="148" t="s">
        <v>3</v>
      </c>
      <c r="G73" s="148" t="s">
        <v>4</v>
      </c>
      <c r="H73" s="177">
        <v>2E-3</v>
      </c>
      <c r="I73" s="148" t="s">
        <v>5</v>
      </c>
      <c r="J73" s="148">
        <v>76916.75</v>
      </c>
    </row>
    <row r="74" spans="1:10" ht="16.5" thickBot="1" x14ac:dyDescent="0.3">
      <c r="A74" s="147">
        <v>9676937</v>
      </c>
      <c r="B74" s="148" t="s">
        <v>14</v>
      </c>
      <c r="C74" s="148" t="s">
        <v>9</v>
      </c>
      <c r="D74" s="148" t="s">
        <v>2</v>
      </c>
      <c r="E74" s="174">
        <v>2016</v>
      </c>
      <c r="F74" s="148" t="s">
        <v>3</v>
      </c>
      <c r="G74" s="148" t="s">
        <v>4</v>
      </c>
      <c r="H74" s="177">
        <v>2E-3</v>
      </c>
      <c r="I74" s="148" t="s">
        <v>5</v>
      </c>
      <c r="J74" s="148">
        <v>86757.459999999992</v>
      </c>
    </row>
    <row r="75" spans="1:10" ht="16.5" thickBot="1" x14ac:dyDescent="0.3">
      <c r="A75" s="147">
        <v>56257601</v>
      </c>
      <c r="B75" s="148" t="s">
        <v>16</v>
      </c>
      <c r="C75" s="148" t="s">
        <v>9</v>
      </c>
      <c r="D75" s="148" t="s">
        <v>2</v>
      </c>
      <c r="E75" s="174">
        <v>2018</v>
      </c>
      <c r="F75" s="148" t="s">
        <v>3</v>
      </c>
      <c r="G75" s="148" t="s">
        <v>4</v>
      </c>
      <c r="H75" s="177">
        <v>2E-3</v>
      </c>
      <c r="I75" s="148" t="s">
        <v>5</v>
      </c>
      <c r="J75" s="148">
        <v>82611.210000000006</v>
      </c>
    </row>
    <row r="76" spans="1:10" ht="16.5" thickBot="1" x14ac:dyDescent="0.3">
      <c r="A76" s="147">
        <v>56257701</v>
      </c>
      <c r="B76" s="148" t="s">
        <v>16</v>
      </c>
      <c r="C76" s="148" t="s">
        <v>9</v>
      </c>
      <c r="D76" s="148" t="s">
        <v>2</v>
      </c>
      <c r="E76" s="174">
        <v>2018</v>
      </c>
      <c r="F76" s="148" t="s">
        <v>3</v>
      </c>
      <c r="G76" s="148" t="s">
        <v>4</v>
      </c>
      <c r="H76" s="177">
        <v>2E-3</v>
      </c>
      <c r="I76" s="148" t="s">
        <v>5</v>
      </c>
      <c r="J76" s="148">
        <v>74007.87</v>
      </c>
    </row>
    <row r="77" spans="1:10" ht="16.5" thickBot="1" x14ac:dyDescent="0.3">
      <c r="A77" s="147">
        <v>56257801</v>
      </c>
      <c r="B77" s="148" t="s">
        <v>16</v>
      </c>
      <c r="C77" s="148" t="s">
        <v>9</v>
      </c>
      <c r="D77" s="148" t="s">
        <v>2</v>
      </c>
      <c r="E77" s="174">
        <v>2018</v>
      </c>
      <c r="F77" s="148" t="s">
        <v>3</v>
      </c>
      <c r="G77" s="148" t="s">
        <v>4</v>
      </c>
      <c r="H77" s="177">
        <v>2E-3</v>
      </c>
      <c r="I77" s="148" t="s">
        <v>5</v>
      </c>
      <c r="J77" s="148">
        <v>90280.89</v>
      </c>
    </row>
    <row r="78" spans="1:10" ht="16.5" thickBot="1" x14ac:dyDescent="0.3">
      <c r="A78" s="147">
        <v>66082201</v>
      </c>
      <c r="B78" s="148" t="s">
        <v>16</v>
      </c>
      <c r="C78" s="148" t="s">
        <v>9</v>
      </c>
      <c r="D78" s="148" t="s">
        <v>2</v>
      </c>
      <c r="E78" s="174">
        <v>2019</v>
      </c>
      <c r="F78" s="148" t="s">
        <v>3</v>
      </c>
      <c r="G78" s="148" t="s">
        <v>4</v>
      </c>
      <c r="H78" s="177">
        <v>2E-3</v>
      </c>
      <c r="I78" s="148" t="s">
        <v>5</v>
      </c>
      <c r="J78" s="148">
        <v>64938.82</v>
      </c>
    </row>
    <row r="79" spans="1:10" ht="16.5" thickBot="1" x14ac:dyDescent="0.3">
      <c r="A79" s="147">
        <v>53118103</v>
      </c>
      <c r="B79" s="148" t="s">
        <v>8</v>
      </c>
      <c r="C79" s="148" t="s">
        <v>9</v>
      </c>
      <c r="D79" s="148" t="s">
        <v>2</v>
      </c>
      <c r="E79" s="174">
        <v>2023</v>
      </c>
      <c r="F79" s="148" t="s">
        <v>3</v>
      </c>
      <c r="G79" s="148" t="s">
        <v>4</v>
      </c>
      <c r="H79" s="177">
        <v>2E-3</v>
      </c>
      <c r="I79" s="148" t="s">
        <v>5</v>
      </c>
      <c r="J79" s="148">
        <v>77557.11</v>
      </c>
    </row>
    <row r="80" spans="1:10" ht="16.5" thickBot="1" x14ac:dyDescent="0.3">
      <c r="A80" s="147">
        <v>53118803</v>
      </c>
      <c r="B80" s="148" t="s">
        <v>8</v>
      </c>
      <c r="C80" s="148" t="s">
        <v>9</v>
      </c>
      <c r="D80" s="148" t="s">
        <v>2</v>
      </c>
      <c r="E80" s="174">
        <v>2023</v>
      </c>
      <c r="F80" s="148" t="s">
        <v>3</v>
      </c>
      <c r="G80" s="148" t="s">
        <v>4</v>
      </c>
      <c r="H80" s="177">
        <v>2E-3</v>
      </c>
      <c r="I80" s="148" t="s">
        <v>5</v>
      </c>
      <c r="J80" s="148">
        <v>66776.160000000003</v>
      </c>
    </row>
    <row r="81" spans="1:10" ht="16.5" thickBot="1" x14ac:dyDescent="0.3">
      <c r="A81" s="147">
        <v>53132103</v>
      </c>
      <c r="B81" s="148" t="s">
        <v>8</v>
      </c>
      <c r="C81" s="148" t="s">
        <v>9</v>
      </c>
      <c r="D81" s="148" t="s">
        <v>2</v>
      </c>
      <c r="E81" s="174">
        <v>2023</v>
      </c>
      <c r="F81" s="148" t="s">
        <v>3</v>
      </c>
      <c r="G81" s="148" t="s">
        <v>4</v>
      </c>
      <c r="H81" s="177">
        <v>2E-3</v>
      </c>
      <c r="I81" s="148" t="s">
        <v>5</v>
      </c>
      <c r="J81" s="148">
        <v>89441.600000000006</v>
      </c>
    </row>
    <row r="82" spans="1:10" ht="16.5" thickBot="1" x14ac:dyDescent="0.3">
      <c r="A82" s="147">
        <v>53132203</v>
      </c>
      <c r="B82" s="148" t="s">
        <v>8</v>
      </c>
      <c r="C82" s="148" t="s">
        <v>9</v>
      </c>
      <c r="D82" s="148" t="s">
        <v>2</v>
      </c>
      <c r="E82" s="174">
        <v>2023</v>
      </c>
      <c r="F82" s="148" t="s">
        <v>3</v>
      </c>
      <c r="G82" s="148" t="s">
        <v>4</v>
      </c>
      <c r="H82" s="177">
        <v>2E-3</v>
      </c>
      <c r="I82" s="148" t="s">
        <v>5</v>
      </c>
      <c r="J82" s="148">
        <v>83366.040000000008</v>
      </c>
    </row>
    <row r="83" spans="1:10" ht="16.5" thickBot="1" x14ac:dyDescent="0.3">
      <c r="A83" s="147">
        <v>53132403</v>
      </c>
      <c r="B83" s="148" t="s">
        <v>8</v>
      </c>
      <c r="C83" s="148" t="s">
        <v>9</v>
      </c>
      <c r="D83" s="148" t="s">
        <v>2</v>
      </c>
      <c r="E83" s="174">
        <v>2023</v>
      </c>
      <c r="F83" s="148" t="s">
        <v>3</v>
      </c>
      <c r="G83" s="148" t="s">
        <v>4</v>
      </c>
      <c r="H83" s="177">
        <v>2E-3</v>
      </c>
      <c r="I83" s="148" t="s">
        <v>5</v>
      </c>
      <c r="J83" s="148">
        <v>72576.77</v>
      </c>
    </row>
    <row r="84" spans="1:10" ht="16.5" thickBot="1" x14ac:dyDescent="0.3">
      <c r="A84" s="147">
        <v>53132503</v>
      </c>
      <c r="B84" s="148" t="s">
        <v>8</v>
      </c>
      <c r="C84" s="148" t="s">
        <v>9</v>
      </c>
      <c r="D84" s="148" t="s">
        <v>2</v>
      </c>
      <c r="E84" s="174">
        <v>2023</v>
      </c>
      <c r="F84" s="148" t="s">
        <v>3</v>
      </c>
      <c r="G84" s="148" t="s">
        <v>4</v>
      </c>
      <c r="H84" s="177">
        <v>2E-3</v>
      </c>
      <c r="I84" s="148" t="s">
        <v>5</v>
      </c>
      <c r="J84" s="148">
        <v>55929.829999999994</v>
      </c>
    </row>
    <row r="85" spans="1:10" ht="16.5" thickBot="1" x14ac:dyDescent="0.3">
      <c r="A85" s="147">
        <v>53132603</v>
      </c>
      <c r="B85" s="148" t="s">
        <v>8</v>
      </c>
      <c r="C85" s="148" t="s">
        <v>9</v>
      </c>
      <c r="D85" s="148" t="s">
        <v>2</v>
      </c>
      <c r="E85" s="174">
        <v>2023</v>
      </c>
      <c r="F85" s="148" t="s">
        <v>3</v>
      </c>
      <c r="G85" s="148" t="s">
        <v>4</v>
      </c>
      <c r="H85" s="177">
        <v>2E-3</v>
      </c>
      <c r="I85" s="148" t="s">
        <v>5</v>
      </c>
      <c r="J85" s="148">
        <v>89704.86</v>
      </c>
    </row>
    <row r="86" spans="1:10" ht="16.5" thickBot="1" x14ac:dyDescent="0.3">
      <c r="A86" s="147">
        <v>53132703</v>
      </c>
      <c r="B86" s="148" t="s">
        <v>8</v>
      </c>
      <c r="C86" s="148" t="s">
        <v>9</v>
      </c>
      <c r="D86" s="148" t="s">
        <v>2</v>
      </c>
      <c r="E86" s="174">
        <v>2023</v>
      </c>
      <c r="F86" s="148" t="s">
        <v>3</v>
      </c>
      <c r="G86" s="148" t="s">
        <v>4</v>
      </c>
      <c r="H86" s="177">
        <v>2E-3</v>
      </c>
      <c r="I86" s="148" t="s">
        <v>5</v>
      </c>
      <c r="J86" s="148">
        <v>79239.569999999992</v>
      </c>
    </row>
    <row r="87" spans="1:10" ht="16.5" thickBot="1" x14ac:dyDescent="0.3">
      <c r="A87" s="147">
        <v>53132803</v>
      </c>
      <c r="B87" s="148" t="s">
        <v>8</v>
      </c>
      <c r="C87" s="148" t="s">
        <v>9</v>
      </c>
      <c r="D87" s="148" t="s">
        <v>2</v>
      </c>
      <c r="E87" s="174">
        <v>2023</v>
      </c>
      <c r="F87" s="148" t="s">
        <v>3</v>
      </c>
      <c r="G87" s="148" t="s">
        <v>4</v>
      </c>
      <c r="H87" s="177">
        <v>2E-3</v>
      </c>
      <c r="I87" s="148" t="s">
        <v>5</v>
      </c>
      <c r="J87" s="148">
        <v>77179.860000000015</v>
      </c>
    </row>
    <row r="88" spans="1:10" ht="16.5" thickBot="1" x14ac:dyDescent="0.3">
      <c r="A88" s="147">
        <v>53133003</v>
      </c>
      <c r="B88" s="148" t="s">
        <v>8</v>
      </c>
      <c r="C88" s="148" t="s">
        <v>9</v>
      </c>
      <c r="D88" s="148" t="s">
        <v>2</v>
      </c>
      <c r="E88" s="174">
        <v>2023</v>
      </c>
      <c r="F88" s="148" t="s">
        <v>3</v>
      </c>
      <c r="G88" s="148" t="s">
        <v>4</v>
      </c>
      <c r="H88" s="177">
        <v>2E-3</v>
      </c>
      <c r="I88" s="148" t="s">
        <v>5</v>
      </c>
      <c r="J88" s="148">
        <v>83298.880000000005</v>
      </c>
    </row>
    <row r="89" spans="1:10" ht="16.5" thickBot="1" x14ac:dyDescent="0.3">
      <c r="A89" s="147">
        <v>53133103</v>
      </c>
      <c r="B89" s="148" t="s">
        <v>8</v>
      </c>
      <c r="C89" s="148" t="s">
        <v>9</v>
      </c>
      <c r="D89" s="148" t="s">
        <v>2</v>
      </c>
      <c r="E89" s="174">
        <v>2023</v>
      </c>
      <c r="F89" s="148" t="s">
        <v>3</v>
      </c>
      <c r="G89" s="148" t="s">
        <v>4</v>
      </c>
      <c r="H89" s="177">
        <v>2E-3</v>
      </c>
      <c r="I89" s="148" t="s">
        <v>5</v>
      </c>
      <c r="J89" s="148">
        <v>100028.55999999998</v>
      </c>
    </row>
    <row r="90" spans="1:10" ht="16.5" thickBot="1" x14ac:dyDescent="0.3">
      <c r="A90" s="147">
        <v>53133203</v>
      </c>
      <c r="B90" s="148" t="s">
        <v>8</v>
      </c>
      <c r="C90" s="148" t="s">
        <v>9</v>
      </c>
      <c r="D90" s="148" t="s">
        <v>2</v>
      </c>
      <c r="E90" s="174">
        <v>2023</v>
      </c>
      <c r="F90" s="148" t="s">
        <v>3</v>
      </c>
      <c r="G90" s="148" t="s">
        <v>4</v>
      </c>
      <c r="H90" s="177">
        <v>2E-3</v>
      </c>
      <c r="I90" s="148" t="s">
        <v>5</v>
      </c>
      <c r="J90" s="148">
        <v>66282.23</v>
      </c>
    </row>
    <row r="91" spans="1:10" ht="16.5" thickBot="1" x14ac:dyDescent="0.3">
      <c r="A91" s="147">
        <v>53133303</v>
      </c>
      <c r="B91" s="148" t="s">
        <v>8</v>
      </c>
      <c r="C91" s="148" t="s">
        <v>9</v>
      </c>
      <c r="D91" s="148" t="s">
        <v>2</v>
      </c>
      <c r="E91" s="174">
        <v>2023</v>
      </c>
      <c r="F91" s="148" t="s">
        <v>3</v>
      </c>
      <c r="G91" s="148" t="s">
        <v>4</v>
      </c>
      <c r="H91" s="177">
        <v>2E-3</v>
      </c>
      <c r="I91" s="148" t="s">
        <v>5</v>
      </c>
      <c r="J91" s="148">
        <v>82610.73</v>
      </c>
    </row>
    <row r="92" spans="1:10" ht="16.5" thickBot="1" x14ac:dyDescent="0.3">
      <c r="A92" s="147">
        <v>53133503</v>
      </c>
      <c r="B92" s="148" t="s">
        <v>8</v>
      </c>
      <c r="C92" s="148" t="s">
        <v>9</v>
      </c>
      <c r="D92" s="148" t="s">
        <v>2</v>
      </c>
      <c r="E92" s="174">
        <v>2023</v>
      </c>
      <c r="F92" s="148" t="s">
        <v>3</v>
      </c>
      <c r="G92" s="148" t="s">
        <v>4</v>
      </c>
      <c r="H92" s="177">
        <v>2E-3</v>
      </c>
      <c r="I92" s="148" t="s">
        <v>5</v>
      </c>
      <c r="J92" s="148">
        <v>72716.859999999986</v>
      </c>
    </row>
    <row r="93" spans="1:10" ht="16.5" thickBot="1" x14ac:dyDescent="0.3">
      <c r="A93" s="147">
        <v>53133603</v>
      </c>
      <c r="B93" s="148" t="s">
        <v>8</v>
      </c>
      <c r="C93" s="148" t="s">
        <v>9</v>
      </c>
      <c r="D93" s="148" t="s">
        <v>2</v>
      </c>
      <c r="E93" s="174">
        <v>2023</v>
      </c>
      <c r="F93" s="148" t="s">
        <v>3</v>
      </c>
      <c r="G93" s="148" t="s">
        <v>4</v>
      </c>
      <c r="H93" s="177">
        <v>2E-3</v>
      </c>
      <c r="I93" s="148" t="s">
        <v>5</v>
      </c>
      <c r="J93" s="148">
        <v>81286.92</v>
      </c>
    </row>
    <row r="94" spans="1:10" ht="16.5" thickBot="1" x14ac:dyDescent="0.3">
      <c r="A94" s="147">
        <v>53133703</v>
      </c>
      <c r="B94" s="148" t="s">
        <v>8</v>
      </c>
      <c r="C94" s="148" t="s">
        <v>9</v>
      </c>
      <c r="D94" s="148" t="s">
        <v>2</v>
      </c>
      <c r="E94" s="174">
        <v>2023</v>
      </c>
      <c r="F94" s="148" t="s">
        <v>3</v>
      </c>
      <c r="G94" s="148" t="s">
        <v>4</v>
      </c>
      <c r="H94" s="177">
        <v>2E-3</v>
      </c>
      <c r="I94" s="148" t="s">
        <v>5</v>
      </c>
      <c r="J94" s="148">
        <v>84341.39</v>
      </c>
    </row>
    <row r="95" spans="1:10" ht="16.5" thickBot="1" x14ac:dyDescent="0.3">
      <c r="A95" s="147">
        <v>53150803</v>
      </c>
      <c r="B95" s="148" t="s">
        <v>8</v>
      </c>
      <c r="C95" s="148" t="s">
        <v>9</v>
      </c>
      <c r="D95" s="148" t="s">
        <v>2</v>
      </c>
      <c r="E95" s="174">
        <v>2023</v>
      </c>
      <c r="F95" s="148" t="s">
        <v>3</v>
      </c>
      <c r="G95" s="148" t="s">
        <v>4</v>
      </c>
      <c r="H95" s="177">
        <v>2E-3</v>
      </c>
      <c r="I95" s="148" t="s">
        <v>5</v>
      </c>
      <c r="J95" s="148">
        <v>88422.9</v>
      </c>
    </row>
    <row r="96" spans="1:10" ht="16.5" thickBot="1" x14ac:dyDescent="0.3">
      <c r="A96" s="147">
        <v>53150903</v>
      </c>
      <c r="B96" s="148" t="s">
        <v>8</v>
      </c>
      <c r="C96" s="148" t="s">
        <v>9</v>
      </c>
      <c r="D96" s="148" t="s">
        <v>2</v>
      </c>
      <c r="E96" s="174">
        <v>2023</v>
      </c>
      <c r="F96" s="148" t="s">
        <v>3</v>
      </c>
      <c r="G96" s="148" t="s">
        <v>4</v>
      </c>
      <c r="H96" s="177">
        <v>2E-3</v>
      </c>
      <c r="I96" s="148" t="s">
        <v>5</v>
      </c>
      <c r="J96" s="148">
        <v>86057.530000000013</v>
      </c>
    </row>
    <row r="97" spans="1:10" ht="16.5" thickBot="1" x14ac:dyDescent="0.3">
      <c r="A97" s="147">
        <v>53151003</v>
      </c>
      <c r="B97" s="148" t="s">
        <v>8</v>
      </c>
      <c r="C97" s="148" t="s">
        <v>9</v>
      </c>
      <c r="D97" s="148" t="s">
        <v>2</v>
      </c>
      <c r="E97" s="174">
        <v>2023</v>
      </c>
      <c r="F97" s="148" t="s">
        <v>3</v>
      </c>
      <c r="G97" s="148" t="s">
        <v>4</v>
      </c>
      <c r="H97" s="177">
        <v>2E-3</v>
      </c>
      <c r="I97" s="148" t="s">
        <v>5</v>
      </c>
      <c r="J97" s="148">
        <v>87742.449999999983</v>
      </c>
    </row>
    <row r="98" spans="1:10" ht="16.5" thickBot="1" x14ac:dyDescent="0.3">
      <c r="A98" s="147">
        <v>53151103</v>
      </c>
      <c r="B98" s="148" t="s">
        <v>8</v>
      </c>
      <c r="C98" s="148" t="s">
        <v>9</v>
      </c>
      <c r="D98" s="148" t="s">
        <v>2</v>
      </c>
      <c r="E98" s="174">
        <v>2023</v>
      </c>
      <c r="F98" s="148" t="s">
        <v>3</v>
      </c>
      <c r="G98" s="148" t="s">
        <v>4</v>
      </c>
      <c r="H98" s="177">
        <v>2E-3</v>
      </c>
      <c r="I98" s="148" t="s">
        <v>5</v>
      </c>
      <c r="J98" s="148">
        <v>79114.38</v>
      </c>
    </row>
    <row r="99" spans="1:10" ht="16.5" thickBot="1" x14ac:dyDescent="0.3">
      <c r="A99" s="147">
        <v>53151303</v>
      </c>
      <c r="B99" s="148" t="s">
        <v>8</v>
      </c>
      <c r="C99" s="148" t="s">
        <v>9</v>
      </c>
      <c r="D99" s="148" t="s">
        <v>2</v>
      </c>
      <c r="E99" s="174">
        <v>2023</v>
      </c>
      <c r="F99" s="148" t="s">
        <v>3</v>
      </c>
      <c r="G99" s="148" t="s">
        <v>4</v>
      </c>
      <c r="H99" s="177">
        <v>2E-3</v>
      </c>
      <c r="I99" s="148" t="s">
        <v>5</v>
      </c>
      <c r="J99" s="148">
        <v>55332.630000000005</v>
      </c>
    </row>
    <row r="100" spans="1:10" ht="16.5" thickBot="1" x14ac:dyDescent="0.3">
      <c r="A100" s="147">
        <v>53151403</v>
      </c>
      <c r="B100" s="148" t="s">
        <v>8</v>
      </c>
      <c r="C100" s="148" t="s">
        <v>9</v>
      </c>
      <c r="D100" s="148" t="s">
        <v>2</v>
      </c>
      <c r="E100" s="174">
        <v>2023</v>
      </c>
      <c r="F100" s="148" t="s">
        <v>3</v>
      </c>
      <c r="G100" s="148" t="s">
        <v>4</v>
      </c>
      <c r="H100" s="177">
        <v>2E-3</v>
      </c>
      <c r="I100" s="148" t="s">
        <v>5</v>
      </c>
      <c r="J100" s="148">
        <v>84337.74</v>
      </c>
    </row>
    <row r="101" spans="1:10" ht="16.5" thickBot="1" x14ac:dyDescent="0.3">
      <c r="A101" s="147">
        <v>53151503</v>
      </c>
      <c r="B101" s="148" t="s">
        <v>8</v>
      </c>
      <c r="C101" s="148" t="s">
        <v>9</v>
      </c>
      <c r="D101" s="148" t="s">
        <v>2</v>
      </c>
      <c r="E101" s="174">
        <v>2023</v>
      </c>
      <c r="F101" s="148" t="s">
        <v>3</v>
      </c>
      <c r="G101" s="148" t="s">
        <v>4</v>
      </c>
      <c r="H101" s="177">
        <v>2E-3</v>
      </c>
      <c r="I101" s="148" t="s">
        <v>5</v>
      </c>
      <c r="J101" s="148">
        <v>82060.040000000008</v>
      </c>
    </row>
    <row r="102" spans="1:10" ht="16.5" thickBot="1" x14ac:dyDescent="0.3">
      <c r="A102" s="147">
        <v>53151603</v>
      </c>
      <c r="B102" s="148" t="s">
        <v>8</v>
      </c>
      <c r="C102" s="148" t="s">
        <v>9</v>
      </c>
      <c r="D102" s="148" t="s">
        <v>2</v>
      </c>
      <c r="E102" s="174">
        <v>2023</v>
      </c>
      <c r="F102" s="148" t="s">
        <v>3</v>
      </c>
      <c r="G102" s="148" t="s">
        <v>4</v>
      </c>
      <c r="H102" s="177">
        <v>2E-3</v>
      </c>
      <c r="I102" s="148" t="s">
        <v>5</v>
      </c>
      <c r="J102" s="148">
        <v>78619.319999999992</v>
      </c>
    </row>
    <row r="103" spans="1:10" ht="16.5" thickBot="1" x14ac:dyDescent="0.3">
      <c r="A103" s="147">
        <v>68512203</v>
      </c>
      <c r="B103" s="148" t="s">
        <v>8</v>
      </c>
      <c r="C103" s="148" t="s">
        <v>9</v>
      </c>
      <c r="D103" s="148" t="s">
        <v>2</v>
      </c>
      <c r="E103" s="174">
        <v>2024</v>
      </c>
      <c r="F103" s="148" t="s">
        <v>3</v>
      </c>
      <c r="G103" s="148" t="s">
        <v>4</v>
      </c>
      <c r="H103" s="177">
        <v>2E-3</v>
      </c>
      <c r="I103" s="148" t="s">
        <v>5</v>
      </c>
      <c r="J103" s="148">
        <v>85307</v>
      </c>
    </row>
    <row r="104" spans="1:10" ht="16.5" thickBot="1" x14ac:dyDescent="0.3">
      <c r="A104" s="147">
        <v>68512303</v>
      </c>
      <c r="B104" s="148" t="s">
        <v>8</v>
      </c>
      <c r="C104" s="148" t="s">
        <v>9</v>
      </c>
      <c r="D104" s="148" t="s">
        <v>2</v>
      </c>
      <c r="E104" s="174">
        <v>2024</v>
      </c>
      <c r="F104" s="148" t="s">
        <v>3</v>
      </c>
      <c r="G104" s="148" t="s">
        <v>4</v>
      </c>
      <c r="H104" s="177">
        <v>2E-3</v>
      </c>
      <c r="I104" s="148" t="s">
        <v>5</v>
      </c>
      <c r="J104" s="148">
        <v>88257.38</v>
      </c>
    </row>
    <row r="105" spans="1:10" ht="16.5" thickBot="1" x14ac:dyDescent="0.3">
      <c r="A105" s="147">
        <v>68512403</v>
      </c>
      <c r="B105" s="148" t="s">
        <v>8</v>
      </c>
      <c r="C105" s="148" t="s">
        <v>9</v>
      </c>
      <c r="D105" s="148" t="s">
        <v>2</v>
      </c>
      <c r="E105" s="174">
        <v>2024</v>
      </c>
      <c r="F105" s="148" t="s">
        <v>3</v>
      </c>
      <c r="G105" s="148" t="s">
        <v>4</v>
      </c>
      <c r="H105" s="177">
        <v>2E-3</v>
      </c>
      <c r="I105" s="148" t="s">
        <v>5</v>
      </c>
      <c r="J105" s="148">
        <v>62897.63</v>
      </c>
    </row>
    <row r="106" spans="1:10" ht="16.5" thickBot="1" x14ac:dyDescent="0.3">
      <c r="A106" s="147">
        <v>68512503</v>
      </c>
      <c r="B106" s="148" t="s">
        <v>8</v>
      </c>
      <c r="C106" s="148" t="s">
        <v>9</v>
      </c>
      <c r="D106" s="148" t="s">
        <v>2</v>
      </c>
      <c r="E106" s="174">
        <v>2024</v>
      </c>
      <c r="F106" s="148" t="s">
        <v>3</v>
      </c>
      <c r="G106" s="148" t="s">
        <v>4</v>
      </c>
      <c r="H106" s="177">
        <v>2E-3</v>
      </c>
      <c r="I106" s="148" t="s">
        <v>5</v>
      </c>
      <c r="J106" s="148">
        <v>98378.61</v>
      </c>
    </row>
    <row r="107" spans="1:10" ht="16.5" thickBot="1" x14ac:dyDescent="0.3">
      <c r="A107" s="147">
        <v>68512603</v>
      </c>
      <c r="B107" s="148" t="s">
        <v>8</v>
      </c>
      <c r="C107" s="148" t="s">
        <v>9</v>
      </c>
      <c r="D107" s="148" t="s">
        <v>2</v>
      </c>
      <c r="E107" s="174">
        <v>2024</v>
      </c>
      <c r="F107" s="148" t="s">
        <v>3</v>
      </c>
      <c r="G107" s="148" t="s">
        <v>4</v>
      </c>
      <c r="H107" s="177">
        <v>2E-3</v>
      </c>
      <c r="I107" s="148" t="s">
        <v>5</v>
      </c>
      <c r="J107" s="148">
        <v>75305.549999999988</v>
      </c>
    </row>
    <row r="108" spans="1:10" ht="16.5" thickBot="1" x14ac:dyDescent="0.3">
      <c r="A108" s="147">
        <v>68512703</v>
      </c>
      <c r="B108" s="148" t="s">
        <v>8</v>
      </c>
      <c r="C108" s="148" t="s">
        <v>9</v>
      </c>
      <c r="D108" s="148" t="s">
        <v>2</v>
      </c>
      <c r="E108" s="174">
        <v>2024</v>
      </c>
      <c r="F108" s="148" t="s">
        <v>3</v>
      </c>
      <c r="G108" s="148" t="s">
        <v>4</v>
      </c>
      <c r="H108" s="177">
        <v>2E-3</v>
      </c>
      <c r="I108" s="148" t="s">
        <v>5</v>
      </c>
      <c r="J108" s="148">
        <v>73774.83</v>
      </c>
    </row>
    <row r="109" spans="1:10" ht="16.5" thickBot="1" x14ac:dyDescent="0.3">
      <c r="A109" s="147">
        <v>68512803</v>
      </c>
      <c r="B109" s="148" t="s">
        <v>8</v>
      </c>
      <c r="C109" s="148" t="s">
        <v>9</v>
      </c>
      <c r="D109" s="148" t="s">
        <v>2</v>
      </c>
      <c r="E109" s="174">
        <v>2024</v>
      </c>
      <c r="F109" s="148" t="s">
        <v>3</v>
      </c>
      <c r="G109" s="148" t="s">
        <v>4</v>
      </c>
      <c r="H109" s="177">
        <v>2E-3</v>
      </c>
      <c r="I109" s="148" t="s">
        <v>5</v>
      </c>
      <c r="J109" s="148">
        <v>83079.58</v>
      </c>
    </row>
    <row r="110" spans="1:10" ht="16.5" thickBot="1" x14ac:dyDescent="0.3">
      <c r="A110" s="147">
        <v>68512903</v>
      </c>
      <c r="B110" s="148" t="s">
        <v>8</v>
      </c>
      <c r="C110" s="148" t="s">
        <v>9</v>
      </c>
      <c r="D110" s="148" t="s">
        <v>2</v>
      </c>
      <c r="E110" s="174">
        <v>2024</v>
      </c>
      <c r="F110" s="148" t="s">
        <v>3</v>
      </c>
      <c r="G110" s="148" t="s">
        <v>4</v>
      </c>
      <c r="H110" s="177">
        <v>2E-3</v>
      </c>
      <c r="I110" s="148" t="s">
        <v>5</v>
      </c>
      <c r="J110" s="148">
        <v>78768.450000000012</v>
      </c>
    </row>
    <row r="111" spans="1:10" ht="16.5" thickBot="1" x14ac:dyDescent="0.3">
      <c r="A111" s="147">
        <v>17761203</v>
      </c>
      <c r="B111" s="148" t="s">
        <v>8</v>
      </c>
      <c r="C111" s="148" t="s">
        <v>9</v>
      </c>
      <c r="D111" s="148" t="s">
        <v>2</v>
      </c>
      <c r="E111" s="174">
        <v>2022</v>
      </c>
      <c r="F111" s="148" t="s">
        <v>3</v>
      </c>
      <c r="G111" s="148" t="s">
        <v>4</v>
      </c>
      <c r="H111" s="177">
        <v>2E-3</v>
      </c>
      <c r="I111" s="148" t="s">
        <v>5</v>
      </c>
      <c r="J111" s="148">
        <v>89417.060000000041</v>
      </c>
    </row>
    <row r="112" spans="1:10" ht="16.5" thickBot="1" x14ac:dyDescent="0.3">
      <c r="A112" s="147">
        <v>53117403</v>
      </c>
      <c r="B112" s="148" t="s">
        <v>8</v>
      </c>
      <c r="C112" s="148" t="s">
        <v>9</v>
      </c>
      <c r="D112" s="148" t="s">
        <v>2</v>
      </c>
      <c r="E112" s="174">
        <v>2023</v>
      </c>
      <c r="F112" s="148" t="s">
        <v>3</v>
      </c>
      <c r="G112" s="148" t="s">
        <v>4</v>
      </c>
      <c r="H112" s="177">
        <v>2E-3</v>
      </c>
      <c r="I112" s="148" t="s">
        <v>5</v>
      </c>
      <c r="J112" s="148">
        <v>118425.51999999997</v>
      </c>
    </row>
    <row r="113" spans="1:10" ht="16.5" thickBot="1" x14ac:dyDescent="0.3">
      <c r="A113" s="147">
        <v>53117603</v>
      </c>
      <c r="B113" s="148" t="s">
        <v>8</v>
      </c>
      <c r="C113" s="148" t="s">
        <v>9</v>
      </c>
      <c r="D113" s="148" t="s">
        <v>2</v>
      </c>
      <c r="E113" s="174">
        <v>2023</v>
      </c>
      <c r="F113" s="148" t="s">
        <v>3</v>
      </c>
      <c r="G113" s="148" t="s">
        <v>4</v>
      </c>
      <c r="H113" s="177">
        <v>2E-3</v>
      </c>
      <c r="I113" s="148" t="s">
        <v>5</v>
      </c>
      <c r="J113" s="148">
        <v>132733.18</v>
      </c>
    </row>
    <row r="114" spans="1:10" ht="16.5" thickBot="1" x14ac:dyDescent="0.3">
      <c r="A114" s="147">
        <v>53117703</v>
      </c>
      <c r="B114" s="148" t="s">
        <v>8</v>
      </c>
      <c r="C114" s="148" t="s">
        <v>9</v>
      </c>
      <c r="D114" s="148" t="s">
        <v>2</v>
      </c>
      <c r="E114" s="174">
        <v>2023</v>
      </c>
      <c r="F114" s="148" t="s">
        <v>3</v>
      </c>
      <c r="G114" s="148" t="s">
        <v>4</v>
      </c>
      <c r="H114" s="177">
        <v>2E-3</v>
      </c>
      <c r="I114" s="148" t="s">
        <v>5</v>
      </c>
      <c r="J114" s="148">
        <v>139557.81999999998</v>
      </c>
    </row>
    <row r="115" spans="1:10" ht="16.5" thickBot="1" x14ac:dyDescent="0.3">
      <c r="A115" s="147">
        <v>53117803</v>
      </c>
      <c r="B115" s="148" t="s">
        <v>8</v>
      </c>
      <c r="C115" s="148" t="s">
        <v>9</v>
      </c>
      <c r="D115" s="148" t="s">
        <v>2</v>
      </c>
      <c r="E115" s="174">
        <v>2023</v>
      </c>
      <c r="F115" s="148" t="s">
        <v>3</v>
      </c>
      <c r="G115" s="148" t="s">
        <v>4</v>
      </c>
      <c r="H115" s="177">
        <v>2E-3</v>
      </c>
      <c r="I115" s="148" t="s">
        <v>5</v>
      </c>
      <c r="J115" s="148">
        <v>125927.93000000001</v>
      </c>
    </row>
    <row r="116" spans="1:10" ht="16.5" thickBot="1" x14ac:dyDescent="0.3">
      <c r="A116" s="147">
        <v>53117903</v>
      </c>
      <c r="B116" s="148" t="s">
        <v>8</v>
      </c>
      <c r="C116" s="148" t="s">
        <v>9</v>
      </c>
      <c r="D116" s="148" t="s">
        <v>2</v>
      </c>
      <c r="E116" s="174">
        <v>2023</v>
      </c>
      <c r="F116" s="148" t="s">
        <v>3</v>
      </c>
      <c r="G116" s="148" t="s">
        <v>4</v>
      </c>
      <c r="H116" s="177">
        <v>2E-3</v>
      </c>
      <c r="I116" s="148" t="s">
        <v>5</v>
      </c>
      <c r="J116" s="148">
        <v>119047.09000000001</v>
      </c>
    </row>
    <row r="117" spans="1:10" ht="16.5" thickBot="1" x14ac:dyDescent="0.3">
      <c r="A117" s="147">
        <v>53118303</v>
      </c>
      <c r="B117" s="148" t="s">
        <v>8</v>
      </c>
      <c r="C117" s="148" t="s">
        <v>9</v>
      </c>
      <c r="D117" s="148" t="s">
        <v>2</v>
      </c>
      <c r="E117" s="174">
        <v>2023</v>
      </c>
      <c r="F117" s="148" t="s">
        <v>3</v>
      </c>
      <c r="G117" s="148" t="s">
        <v>4</v>
      </c>
      <c r="H117" s="177">
        <v>2E-3</v>
      </c>
      <c r="I117" s="148" t="s">
        <v>5</v>
      </c>
      <c r="J117" s="148">
        <v>96082.029999999984</v>
      </c>
    </row>
    <row r="118" spans="1:10" ht="16.5" thickBot="1" x14ac:dyDescent="0.3">
      <c r="A118" s="147">
        <v>53118403</v>
      </c>
      <c r="B118" s="148" t="s">
        <v>8</v>
      </c>
      <c r="C118" s="148" t="s">
        <v>9</v>
      </c>
      <c r="D118" s="148" t="s">
        <v>2</v>
      </c>
      <c r="E118" s="174">
        <v>2023</v>
      </c>
      <c r="F118" s="148" t="s">
        <v>3</v>
      </c>
      <c r="G118" s="148" t="s">
        <v>4</v>
      </c>
      <c r="H118" s="177">
        <v>2E-3</v>
      </c>
      <c r="I118" s="148" t="s">
        <v>5</v>
      </c>
      <c r="J118" s="148">
        <v>130357.71999999999</v>
      </c>
    </row>
    <row r="119" spans="1:10" ht="16.5" thickBot="1" x14ac:dyDescent="0.3">
      <c r="A119" s="147">
        <v>53118503</v>
      </c>
      <c r="B119" s="148" t="s">
        <v>8</v>
      </c>
      <c r="C119" s="148" t="s">
        <v>9</v>
      </c>
      <c r="D119" s="148" t="s">
        <v>2</v>
      </c>
      <c r="E119" s="174">
        <v>2023</v>
      </c>
      <c r="F119" s="148" t="s">
        <v>3</v>
      </c>
      <c r="G119" s="148" t="s">
        <v>4</v>
      </c>
      <c r="H119" s="177">
        <v>2E-3</v>
      </c>
      <c r="I119" s="148" t="s">
        <v>5</v>
      </c>
      <c r="J119" s="148">
        <v>137211.62</v>
      </c>
    </row>
    <row r="120" spans="1:10" ht="16.5" thickBot="1" x14ac:dyDescent="0.3">
      <c r="A120" s="147">
        <v>53118603</v>
      </c>
      <c r="B120" s="148" t="s">
        <v>8</v>
      </c>
      <c r="C120" s="148" t="s">
        <v>9</v>
      </c>
      <c r="D120" s="148" t="s">
        <v>2</v>
      </c>
      <c r="E120" s="174">
        <v>2023</v>
      </c>
      <c r="F120" s="148" t="s">
        <v>3</v>
      </c>
      <c r="G120" s="148" t="s">
        <v>4</v>
      </c>
      <c r="H120" s="177">
        <v>2E-3</v>
      </c>
      <c r="I120" s="148" t="s">
        <v>5</v>
      </c>
      <c r="J120" s="148">
        <v>157345.91</v>
      </c>
    </row>
    <row r="121" spans="1:10" ht="16.5" thickBot="1" x14ac:dyDescent="0.3">
      <c r="A121" s="147">
        <v>53132903</v>
      </c>
      <c r="B121" s="148" t="s">
        <v>8</v>
      </c>
      <c r="C121" s="148" t="s">
        <v>9</v>
      </c>
      <c r="D121" s="148" t="s">
        <v>2</v>
      </c>
      <c r="E121" s="174">
        <v>2023</v>
      </c>
      <c r="F121" s="148" t="s">
        <v>3</v>
      </c>
      <c r="G121" s="148" t="s">
        <v>4</v>
      </c>
      <c r="H121" s="177">
        <v>2E-3</v>
      </c>
      <c r="I121" s="148" t="s">
        <v>5</v>
      </c>
      <c r="J121" s="148">
        <v>134885.01999999999</v>
      </c>
    </row>
    <row r="122" spans="1:10" ht="16.5" thickBot="1" x14ac:dyDescent="0.3">
      <c r="A122" s="147">
        <v>53151203</v>
      </c>
      <c r="B122" s="148" t="s">
        <v>8</v>
      </c>
      <c r="C122" s="148" t="s">
        <v>9</v>
      </c>
      <c r="D122" s="148" t="s">
        <v>2</v>
      </c>
      <c r="E122" s="174">
        <v>2023</v>
      </c>
      <c r="F122" s="148" t="s">
        <v>3</v>
      </c>
      <c r="G122" s="148" t="s">
        <v>4</v>
      </c>
      <c r="H122" s="177">
        <v>2E-3</v>
      </c>
      <c r="I122" s="148" t="s">
        <v>5</v>
      </c>
      <c r="J122" s="148">
        <v>114589.95999999999</v>
      </c>
    </row>
    <row r="123" spans="1:10" ht="16.5" thickBot="1" x14ac:dyDescent="0.3">
      <c r="A123" s="147">
        <v>68554103</v>
      </c>
      <c r="B123" s="148" t="s">
        <v>8</v>
      </c>
      <c r="C123" s="148" t="s">
        <v>9</v>
      </c>
      <c r="D123" s="148" t="s">
        <v>2</v>
      </c>
      <c r="E123" s="174">
        <v>2024</v>
      </c>
      <c r="F123" s="148" t="s">
        <v>3</v>
      </c>
      <c r="G123" s="148" t="s">
        <v>4</v>
      </c>
      <c r="H123" s="177">
        <v>2E-3</v>
      </c>
      <c r="I123" s="148" t="s">
        <v>5</v>
      </c>
      <c r="J123" s="148">
        <v>106575.45999999999</v>
      </c>
    </row>
    <row r="124" spans="1:10" ht="16.5" thickBot="1" x14ac:dyDescent="0.3">
      <c r="A124" s="147">
        <v>14917902</v>
      </c>
      <c r="B124" s="148" t="s">
        <v>8</v>
      </c>
      <c r="C124" s="148" t="s">
        <v>9</v>
      </c>
      <c r="D124" s="148" t="s">
        <v>2</v>
      </c>
      <c r="E124" s="174">
        <v>2020</v>
      </c>
      <c r="F124" s="148" t="s">
        <v>3</v>
      </c>
      <c r="G124" s="148" t="s">
        <v>4</v>
      </c>
      <c r="H124" s="177">
        <v>2E-3</v>
      </c>
      <c r="I124" s="148" t="s">
        <v>5</v>
      </c>
      <c r="J124" s="148">
        <v>34849.49</v>
      </c>
    </row>
    <row r="125" spans="1:10" ht="16.5" thickBot="1" x14ac:dyDescent="0.3">
      <c r="A125" s="147">
        <v>14920402</v>
      </c>
      <c r="B125" s="148" t="s">
        <v>8</v>
      </c>
      <c r="C125" s="148" t="s">
        <v>9</v>
      </c>
      <c r="D125" s="148" t="s">
        <v>2</v>
      </c>
      <c r="E125" s="174">
        <v>2020</v>
      </c>
      <c r="F125" s="148" t="s">
        <v>3</v>
      </c>
      <c r="G125" s="148" t="s">
        <v>4</v>
      </c>
      <c r="H125" s="177">
        <v>2E-3</v>
      </c>
      <c r="I125" s="148" t="s">
        <v>5</v>
      </c>
      <c r="J125" s="148">
        <v>41715.06</v>
      </c>
    </row>
    <row r="126" spans="1:10" ht="16.5" thickBot="1" x14ac:dyDescent="0.3">
      <c r="A126" s="147">
        <v>53118203</v>
      </c>
      <c r="B126" s="148" t="s">
        <v>8</v>
      </c>
      <c r="C126" s="148" t="s">
        <v>9</v>
      </c>
      <c r="D126" s="148" t="s">
        <v>2</v>
      </c>
      <c r="E126" s="174">
        <v>2023</v>
      </c>
      <c r="F126" s="148" t="s">
        <v>3</v>
      </c>
      <c r="G126" s="148" t="s">
        <v>4</v>
      </c>
      <c r="H126" s="177">
        <v>2E-3</v>
      </c>
      <c r="I126" s="148" t="s">
        <v>5</v>
      </c>
      <c r="J126" s="148">
        <v>96121.78</v>
      </c>
    </row>
    <row r="127" spans="1:10" ht="16.5" thickBot="1" x14ac:dyDescent="0.3">
      <c r="A127" s="147">
        <v>53118903</v>
      </c>
      <c r="B127" s="148" t="s">
        <v>8</v>
      </c>
      <c r="C127" s="148" t="s">
        <v>9</v>
      </c>
      <c r="D127" s="148" t="s">
        <v>2</v>
      </c>
      <c r="E127" s="174">
        <v>2023</v>
      </c>
      <c r="F127" s="148" t="s">
        <v>3</v>
      </c>
      <c r="G127" s="148" t="s">
        <v>4</v>
      </c>
      <c r="H127" s="177">
        <v>2E-3</v>
      </c>
      <c r="I127" s="148" t="s">
        <v>5</v>
      </c>
      <c r="J127" s="148">
        <v>86497.7</v>
      </c>
    </row>
    <row r="128" spans="1:10" ht="16.5" thickBot="1" x14ac:dyDescent="0.3">
      <c r="A128" s="147">
        <v>53119103</v>
      </c>
      <c r="B128" s="148" t="s">
        <v>8</v>
      </c>
      <c r="C128" s="148" t="s">
        <v>9</v>
      </c>
      <c r="D128" s="148" t="s">
        <v>2</v>
      </c>
      <c r="E128" s="174">
        <v>2023</v>
      </c>
      <c r="F128" s="148" t="s">
        <v>3</v>
      </c>
      <c r="G128" s="148" t="s">
        <v>4</v>
      </c>
      <c r="H128" s="177">
        <v>2E-3</v>
      </c>
      <c r="I128" s="148" t="s">
        <v>5</v>
      </c>
      <c r="J128" s="148">
        <v>103286.88</v>
      </c>
    </row>
    <row r="129" spans="1:10" ht="16.5" thickBot="1" x14ac:dyDescent="0.3">
      <c r="A129" s="147">
        <v>53132303</v>
      </c>
      <c r="B129" s="148" t="s">
        <v>8</v>
      </c>
      <c r="C129" s="148" t="s">
        <v>9</v>
      </c>
      <c r="D129" s="148" t="s">
        <v>2</v>
      </c>
      <c r="E129" s="174">
        <v>2023</v>
      </c>
      <c r="F129" s="148" t="s">
        <v>3</v>
      </c>
      <c r="G129" s="148" t="s">
        <v>4</v>
      </c>
      <c r="H129" s="177">
        <v>2E-3</v>
      </c>
      <c r="I129" s="148" t="s">
        <v>5</v>
      </c>
      <c r="J129" s="148">
        <v>101713.79000000002</v>
      </c>
    </row>
    <row r="130" spans="1:10" ht="16.5" thickBot="1" x14ac:dyDescent="0.3">
      <c r="A130" s="147">
        <v>53151703</v>
      </c>
      <c r="B130" s="148" t="s">
        <v>8</v>
      </c>
      <c r="C130" s="148" t="s">
        <v>9</v>
      </c>
      <c r="D130" s="148" t="s">
        <v>2</v>
      </c>
      <c r="E130" s="174">
        <v>2023</v>
      </c>
      <c r="F130" s="148" t="s">
        <v>3</v>
      </c>
      <c r="G130" s="148" t="s">
        <v>4</v>
      </c>
      <c r="H130" s="177">
        <v>2E-3</v>
      </c>
      <c r="I130" s="148" t="s">
        <v>5</v>
      </c>
      <c r="J130" s="148">
        <v>109660.45999999999</v>
      </c>
    </row>
    <row r="131" spans="1:10" ht="16.5" thickBot="1" x14ac:dyDescent="0.3">
      <c r="A131" s="147">
        <v>68513003</v>
      </c>
      <c r="B131" s="148" t="s">
        <v>8</v>
      </c>
      <c r="C131" s="148" t="s">
        <v>9</v>
      </c>
      <c r="D131" s="148" t="s">
        <v>2</v>
      </c>
      <c r="E131" s="174">
        <v>2024</v>
      </c>
      <c r="F131" s="148" t="s">
        <v>3</v>
      </c>
      <c r="G131" s="148" t="s">
        <v>4</v>
      </c>
      <c r="H131" s="177">
        <v>2E-3</v>
      </c>
      <c r="I131" s="148" t="s">
        <v>5</v>
      </c>
      <c r="J131" s="148">
        <v>88900.689999999988</v>
      </c>
    </row>
    <row r="132" spans="1:10" ht="16.5" thickBot="1" x14ac:dyDescent="0.3">
      <c r="A132" s="147">
        <v>68513103</v>
      </c>
      <c r="B132" s="148" t="s">
        <v>8</v>
      </c>
      <c r="C132" s="148" t="s">
        <v>9</v>
      </c>
      <c r="D132" s="148" t="s">
        <v>2</v>
      </c>
      <c r="E132" s="174">
        <v>2024</v>
      </c>
      <c r="F132" s="148" t="s">
        <v>3</v>
      </c>
      <c r="G132" s="148" t="s">
        <v>4</v>
      </c>
      <c r="H132" s="177">
        <v>2E-3</v>
      </c>
      <c r="I132" s="148" t="s">
        <v>5</v>
      </c>
      <c r="J132" s="148">
        <v>107160.48</v>
      </c>
    </row>
    <row r="133" spans="1:10" ht="16.5" thickBot="1" x14ac:dyDescent="0.3">
      <c r="A133" s="147">
        <v>1164139</v>
      </c>
      <c r="B133" s="148" t="s">
        <v>14</v>
      </c>
      <c r="C133" s="148" t="s">
        <v>9</v>
      </c>
      <c r="D133" s="148" t="s">
        <v>2</v>
      </c>
      <c r="E133" s="174">
        <v>2016</v>
      </c>
      <c r="F133" s="148" t="s">
        <v>3</v>
      </c>
      <c r="G133" s="148" t="s">
        <v>4</v>
      </c>
      <c r="H133" s="177">
        <v>2E-3</v>
      </c>
      <c r="I133" s="148" t="s">
        <v>5</v>
      </c>
      <c r="J133" s="148">
        <v>50150.94</v>
      </c>
    </row>
    <row r="134" spans="1:10" ht="16.5" thickBot="1" x14ac:dyDescent="0.3">
      <c r="A134" s="147">
        <v>1164239</v>
      </c>
      <c r="B134" s="148" t="s">
        <v>14</v>
      </c>
      <c r="C134" s="148" t="s">
        <v>9</v>
      </c>
      <c r="D134" s="148" t="s">
        <v>2</v>
      </c>
      <c r="E134" s="174">
        <v>2016</v>
      </c>
      <c r="F134" s="148" t="s">
        <v>3</v>
      </c>
      <c r="G134" s="148" t="s">
        <v>4</v>
      </c>
      <c r="H134" s="177">
        <v>2E-3</v>
      </c>
      <c r="I134" s="148" t="s">
        <v>5</v>
      </c>
      <c r="J134" s="148">
        <v>57806.530000000013</v>
      </c>
    </row>
    <row r="135" spans="1:10" ht="16.5" thickBot="1" x14ac:dyDescent="0.3">
      <c r="A135" s="147">
        <v>1164639</v>
      </c>
      <c r="B135" s="148" t="s">
        <v>14</v>
      </c>
      <c r="C135" s="148" t="s">
        <v>9</v>
      </c>
      <c r="D135" s="148" t="s">
        <v>2</v>
      </c>
      <c r="E135" s="174">
        <v>2016</v>
      </c>
      <c r="F135" s="148" t="s">
        <v>3</v>
      </c>
      <c r="G135" s="148" t="s">
        <v>4</v>
      </c>
      <c r="H135" s="177">
        <v>2E-3</v>
      </c>
      <c r="I135" s="148" t="s">
        <v>5</v>
      </c>
      <c r="J135" s="148">
        <v>56577.27</v>
      </c>
    </row>
    <row r="136" spans="1:10" ht="16.5" thickBot="1" x14ac:dyDescent="0.3">
      <c r="A136" s="147">
        <v>1164739</v>
      </c>
      <c r="B136" s="148" t="s">
        <v>14</v>
      </c>
      <c r="C136" s="148" t="s">
        <v>9</v>
      </c>
      <c r="D136" s="148" t="s">
        <v>2</v>
      </c>
      <c r="E136" s="174">
        <v>2016</v>
      </c>
      <c r="F136" s="148" t="s">
        <v>3</v>
      </c>
      <c r="G136" s="148" t="s">
        <v>4</v>
      </c>
      <c r="H136" s="177">
        <v>2E-3</v>
      </c>
      <c r="I136" s="148" t="s">
        <v>5</v>
      </c>
      <c r="J136" s="148">
        <v>44300.57</v>
      </c>
    </row>
    <row r="137" spans="1:10" ht="16.5" thickBot="1" x14ac:dyDescent="0.3">
      <c r="A137" s="147">
        <v>1164939</v>
      </c>
      <c r="B137" s="148" t="s">
        <v>14</v>
      </c>
      <c r="C137" s="148" t="s">
        <v>9</v>
      </c>
      <c r="D137" s="148" t="s">
        <v>2</v>
      </c>
      <c r="E137" s="174">
        <v>2016</v>
      </c>
      <c r="F137" s="148" t="s">
        <v>3</v>
      </c>
      <c r="G137" s="148" t="s">
        <v>4</v>
      </c>
      <c r="H137" s="177">
        <v>2E-3</v>
      </c>
      <c r="I137" s="148" t="s">
        <v>5</v>
      </c>
      <c r="J137" s="148">
        <v>64064.92</v>
      </c>
    </row>
    <row r="138" spans="1:10" ht="16.5" thickBot="1" x14ac:dyDescent="0.3">
      <c r="A138" s="147">
        <v>1165039</v>
      </c>
      <c r="B138" s="148" t="s">
        <v>14</v>
      </c>
      <c r="C138" s="148" t="s">
        <v>9</v>
      </c>
      <c r="D138" s="148" t="s">
        <v>2</v>
      </c>
      <c r="E138" s="174">
        <v>2016</v>
      </c>
      <c r="F138" s="148" t="s">
        <v>3</v>
      </c>
      <c r="G138" s="148" t="s">
        <v>4</v>
      </c>
      <c r="H138" s="178">
        <v>2E-3</v>
      </c>
      <c r="I138" s="148" t="s">
        <v>5</v>
      </c>
      <c r="J138" s="148">
        <v>46730.37</v>
      </c>
    </row>
    <row r="139" spans="1:10" ht="16.5" thickBot="1" x14ac:dyDescent="0.3">
      <c r="A139" s="147">
        <v>1165439</v>
      </c>
      <c r="B139" s="148" t="s">
        <v>14</v>
      </c>
      <c r="C139" s="148" t="s">
        <v>9</v>
      </c>
      <c r="D139" s="148" t="s">
        <v>2</v>
      </c>
      <c r="E139" s="174">
        <v>2016</v>
      </c>
      <c r="F139" s="148" t="s">
        <v>3</v>
      </c>
      <c r="G139" s="148" t="s">
        <v>4</v>
      </c>
      <c r="H139" s="178">
        <v>2E-3</v>
      </c>
      <c r="I139" s="148" t="s">
        <v>5</v>
      </c>
      <c r="J139" s="148">
        <v>62712.93</v>
      </c>
    </row>
    <row r="140" spans="1:10" ht="16.5" thickBot="1" x14ac:dyDescent="0.3">
      <c r="A140" s="147">
        <v>2657239</v>
      </c>
      <c r="B140" s="148" t="s">
        <v>14</v>
      </c>
      <c r="C140" s="148" t="s">
        <v>9</v>
      </c>
      <c r="D140" s="148" t="s">
        <v>2</v>
      </c>
      <c r="E140" s="174">
        <v>2016</v>
      </c>
      <c r="F140" s="148" t="s">
        <v>3</v>
      </c>
      <c r="G140" s="148" t="s">
        <v>4</v>
      </c>
      <c r="H140" s="178">
        <v>2E-3</v>
      </c>
      <c r="I140" s="148" t="s">
        <v>5</v>
      </c>
      <c r="J140" s="148">
        <v>65531.710000000006</v>
      </c>
    </row>
    <row r="141" spans="1:10" ht="16.5" thickBot="1" x14ac:dyDescent="0.3">
      <c r="A141" s="147">
        <v>2657639</v>
      </c>
      <c r="B141" s="148" t="s">
        <v>14</v>
      </c>
      <c r="C141" s="148" t="s">
        <v>9</v>
      </c>
      <c r="D141" s="148" t="s">
        <v>2</v>
      </c>
      <c r="E141" s="174">
        <v>2016</v>
      </c>
      <c r="F141" s="148" t="s">
        <v>3</v>
      </c>
      <c r="G141" s="148" t="s">
        <v>4</v>
      </c>
      <c r="H141" s="178">
        <v>2E-3</v>
      </c>
      <c r="I141" s="148" t="s">
        <v>5</v>
      </c>
      <c r="J141" s="148">
        <v>59012.979999999996</v>
      </c>
    </row>
    <row r="142" spans="1:10" ht="16.5" thickBot="1" x14ac:dyDescent="0.3">
      <c r="A142" s="147">
        <v>3161039</v>
      </c>
      <c r="B142" s="148" t="s">
        <v>14</v>
      </c>
      <c r="C142" s="148" t="s">
        <v>9</v>
      </c>
      <c r="D142" s="148" t="s">
        <v>2</v>
      </c>
      <c r="E142" s="174">
        <v>2016</v>
      </c>
      <c r="F142" s="148" t="s">
        <v>3</v>
      </c>
      <c r="G142" s="148" t="s">
        <v>4</v>
      </c>
      <c r="H142" s="178">
        <v>2E-3</v>
      </c>
      <c r="I142" s="148" t="s">
        <v>5</v>
      </c>
      <c r="J142" s="148">
        <v>54022.03</v>
      </c>
    </row>
    <row r="143" spans="1:10" ht="16.5" thickBot="1" x14ac:dyDescent="0.3">
      <c r="A143" s="147">
        <v>9677437</v>
      </c>
      <c r="B143" s="148" t="s">
        <v>14</v>
      </c>
      <c r="C143" s="148" t="s">
        <v>9</v>
      </c>
      <c r="D143" s="148" t="s">
        <v>2</v>
      </c>
      <c r="E143" s="174">
        <v>2016</v>
      </c>
      <c r="F143" s="148" t="s">
        <v>3</v>
      </c>
      <c r="G143" s="148" t="s">
        <v>4</v>
      </c>
      <c r="H143" s="178">
        <v>2E-3</v>
      </c>
      <c r="I143" s="148" t="s">
        <v>5</v>
      </c>
      <c r="J143" s="148">
        <v>49632.07</v>
      </c>
    </row>
    <row r="144" spans="1:10" ht="16.5" thickBot="1" x14ac:dyDescent="0.3">
      <c r="A144" s="147">
        <v>9677537</v>
      </c>
      <c r="B144" s="148" t="s">
        <v>14</v>
      </c>
      <c r="C144" s="148" t="s">
        <v>9</v>
      </c>
      <c r="D144" s="148" t="s">
        <v>2</v>
      </c>
      <c r="E144" s="174">
        <v>2016</v>
      </c>
      <c r="F144" s="148" t="s">
        <v>3</v>
      </c>
      <c r="G144" s="148" t="s">
        <v>4</v>
      </c>
      <c r="H144" s="178">
        <v>2E-3</v>
      </c>
      <c r="I144" s="148" t="s">
        <v>5</v>
      </c>
      <c r="J144" s="148">
        <v>60881.25</v>
      </c>
    </row>
    <row r="145" spans="1:10" ht="16.5" thickBot="1" x14ac:dyDescent="0.3">
      <c r="A145" s="147">
        <v>9677637</v>
      </c>
      <c r="B145" s="148" t="s">
        <v>14</v>
      </c>
      <c r="C145" s="148" t="s">
        <v>9</v>
      </c>
      <c r="D145" s="148" t="s">
        <v>2</v>
      </c>
      <c r="E145" s="174">
        <v>2016</v>
      </c>
      <c r="F145" s="148" t="s">
        <v>3</v>
      </c>
      <c r="G145" s="148" t="s">
        <v>4</v>
      </c>
      <c r="H145" s="178">
        <v>2E-3</v>
      </c>
      <c r="I145" s="148" t="s">
        <v>5</v>
      </c>
      <c r="J145" s="148">
        <v>61201.32</v>
      </c>
    </row>
    <row r="146" spans="1:10" ht="16.5" thickBot="1" x14ac:dyDescent="0.3">
      <c r="A146" s="147">
        <v>9678937</v>
      </c>
      <c r="B146" s="148" t="s">
        <v>14</v>
      </c>
      <c r="C146" s="148" t="s">
        <v>9</v>
      </c>
      <c r="D146" s="148" t="s">
        <v>2</v>
      </c>
      <c r="E146" s="174">
        <v>2016</v>
      </c>
      <c r="F146" s="148" t="s">
        <v>3</v>
      </c>
      <c r="G146" s="148" t="s">
        <v>4</v>
      </c>
      <c r="H146" s="178">
        <v>2E-3</v>
      </c>
      <c r="I146" s="148" t="s">
        <v>5</v>
      </c>
      <c r="J146" s="148">
        <v>63105.37</v>
      </c>
    </row>
    <row r="147" spans="1:10" ht="16.5" thickBot="1" x14ac:dyDescent="0.3">
      <c r="A147" s="147">
        <v>4346034</v>
      </c>
      <c r="B147" s="148" t="s">
        <v>0</v>
      </c>
      <c r="C147" s="148" t="s">
        <v>1</v>
      </c>
      <c r="D147" s="148" t="s">
        <v>2</v>
      </c>
      <c r="E147" s="174">
        <v>2016</v>
      </c>
      <c r="F147" s="148" t="s">
        <v>3</v>
      </c>
      <c r="G147" s="148" t="s">
        <v>4</v>
      </c>
      <c r="H147" s="178">
        <v>3.0000000000000001E-3</v>
      </c>
      <c r="I147" s="148" t="s">
        <v>5</v>
      </c>
      <c r="J147" s="148">
        <v>21915.4</v>
      </c>
    </row>
    <row r="148" spans="1:10" ht="16.5" thickBot="1" x14ac:dyDescent="0.3">
      <c r="A148" s="147">
        <v>4346534</v>
      </c>
      <c r="B148" s="148" t="s">
        <v>0</v>
      </c>
      <c r="C148" s="148" t="s">
        <v>1</v>
      </c>
      <c r="D148" s="148" t="s">
        <v>2</v>
      </c>
      <c r="E148" s="174">
        <v>2016</v>
      </c>
      <c r="F148" s="148" t="s">
        <v>3</v>
      </c>
      <c r="G148" s="148" t="s">
        <v>4</v>
      </c>
      <c r="H148" s="178">
        <v>3.0000000000000001E-3</v>
      </c>
      <c r="I148" s="148" t="s">
        <v>5</v>
      </c>
      <c r="J148" s="148">
        <v>16665.080000000002</v>
      </c>
    </row>
    <row r="149" spans="1:10" ht="16.5" thickBot="1" x14ac:dyDescent="0.3">
      <c r="A149" s="147">
        <v>4347734</v>
      </c>
      <c r="B149" s="148" t="s">
        <v>0</v>
      </c>
      <c r="C149" s="148" t="s">
        <v>1</v>
      </c>
      <c r="D149" s="148" t="s">
        <v>2</v>
      </c>
      <c r="E149" s="174">
        <v>2016</v>
      </c>
      <c r="F149" s="148" t="s">
        <v>3</v>
      </c>
      <c r="G149" s="148" t="s">
        <v>4</v>
      </c>
      <c r="H149" s="178">
        <v>3.0000000000000001E-3</v>
      </c>
      <c r="I149" s="148" t="s">
        <v>5</v>
      </c>
      <c r="J149" s="148">
        <v>39271.979999999996</v>
      </c>
    </row>
    <row r="150" spans="1:10" ht="16.5" thickBot="1" x14ac:dyDescent="0.3">
      <c r="A150" s="147">
        <v>4348634</v>
      </c>
      <c r="B150" s="148" t="s">
        <v>0</v>
      </c>
      <c r="C150" s="148" t="s">
        <v>1</v>
      </c>
      <c r="D150" s="148" t="s">
        <v>2</v>
      </c>
      <c r="E150" s="174">
        <v>2016</v>
      </c>
      <c r="F150" s="148" t="s">
        <v>3</v>
      </c>
      <c r="G150" s="148" t="s">
        <v>4</v>
      </c>
      <c r="H150" s="178">
        <v>3.0000000000000001E-3</v>
      </c>
      <c r="I150" s="148" t="s">
        <v>5</v>
      </c>
      <c r="J150" s="148">
        <v>24286.389999999996</v>
      </c>
    </row>
    <row r="151" spans="1:10" ht="16.5" thickBot="1" x14ac:dyDescent="0.3">
      <c r="A151" s="147">
        <v>4349834</v>
      </c>
      <c r="B151" s="148" t="s">
        <v>0</v>
      </c>
      <c r="C151" s="148" t="s">
        <v>1</v>
      </c>
      <c r="D151" s="148" t="s">
        <v>2</v>
      </c>
      <c r="E151" s="174">
        <v>2016</v>
      </c>
      <c r="F151" s="148" t="s">
        <v>3</v>
      </c>
      <c r="G151" s="148" t="s">
        <v>4</v>
      </c>
      <c r="H151" s="178">
        <v>3.0000000000000001E-3</v>
      </c>
      <c r="I151" s="148" t="s">
        <v>5</v>
      </c>
      <c r="J151" s="148">
        <v>14590.13</v>
      </c>
    </row>
    <row r="152" spans="1:10" ht="16.5" thickBot="1" x14ac:dyDescent="0.3">
      <c r="A152" s="147">
        <v>4350534</v>
      </c>
      <c r="B152" s="148" t="s">
        <v>0</v>
      </c>
      <c r="C152" s="148" t="s">
        <v>1</v>
      </c>
      <c r="D152" s="148" t="s">
        <v>2</v>
      </c>
      <c r="E152" s="174">
        <v>2016</v>
      </c>
      <c r="F152" s="148" t="s">
        <v>3</v>
      </c>
      <c r="G152" s="148" t="s">
        <v>4</v>
      </c>
      <c r="H152" s="178">
        <v>3.0000000000000001E-3</v>
      </c>
      <c r="I152" s="148" t="s">
        <v>5</v>
      </c>
      <c r="J152" s="148">
        <v>32227.309999999998</v>
      </c>
    </row>
    <row r="153" spans="1:10" ht="16.5" thickBot="1" x14ac:dyDescent="0.3">
      <c r="A153" s="147">
        <v>4351234</v>
      </c>
      <c r="B153" s="148" t="s">
        <v>0</v>
      </c>
      <c r="C153" s="148" t="s">
        <v>1</v>
      </c>
      <c r="D153" s="148" t="s">
        <v>2</v>
      </c>
      <c r="E153" s="174">
        <v>2016</v>
      </c>
      <c r="F153" s="148" t="s">
        <v>3</v>
      </c>
      <c r="G153" s="148" t="s">
        <v>4</v>
      </c>
      <c r="H153" s="178">
        <v>3.0000000000000001E-3</v>
      </c>
      <c r="I153" s="148" t="s">
        <v>5</v>
      </c>
      <c r="J153" s="148">
        <v>26423.510000000002</v>
      </c>
    </row>
    <row r="154" spans="1:10" ht="16.5" thickBot="1" x14ac:dyDescent="0.3">
      <c r="A154" s="147">
        <v>4352534</v>
      </c>
      <c r="B154" s="148" t="s">
        <v>0</v>
      </c>
      <c r="C154" s="148" t="s">
        <v>1</v>
      </c>
      <c r="D154" s="148" t="s">
        <v>2</v>
      </c>
      <c r="E154" s="174">
        <v>2016</v>
      </c>
      <c r="F154" s="148" t="s">
        <v>3</v>
      </c>
      <c r="G154" s="148" t="s">
        <v>4</v>
      </c>
      <c r="H154" s="178">
        <v>3.0000000000000001E-3</v>
      </c>
      <c r="I154" s="148" t="s">
        <v>5</v>
      </c>
      <c r="J154" s="148">
        <v>20238.32</v>
      </c>
    </row>
    <row r="155" spans="1:10" ht="16.5" thickBot="1" x14ac:dyDescent="0.3">
      <c r="A155" s="147">
        <v>4352634</v>
      </c>
      <c r="B155" s="148" t="s">
        <v>0</v>
      </c>
      <c r="C155" s="148" t="s">
        <v>1</v>
      </c>
      <c r="D155" s="148" t="s">
        <v>2</v>
      </c>
      <c r="E155" s="174">
        <v>2016</v>
      </c>
      <c r="F155" s="148" t="s">
        <v>3</v>
      </c>
      <c r="G155" s="148" t="s">
        <v>4</v>
      </c>
      <c r="H155" s="178">
        <v>3.0000000000000001E-3</v>
      </c>
      <c r="I155" s="148" t="s">
        <v>5</v>
      </c>
      <c r="J155" s="148">
        <v>19882.820000000003</v>
      </c>
    </row>
    <row r="156" spans="1:10" ht="16.5" thickBot="1" x14ac:dyDescent="0.3">
      <c r="A156" s="147">
        <v>4352734</v>
      </c>
      <c r="B156" s="148" t="s">
        <v>0</v>
      </c>
      <c r="C156" s="148" t="s">
        <v>1</v>
      </c>
      <c r="D156" s="148" t="s">
        <v>2</v>
      </c>
      <c r="E156" s="174">
        <v>2016</v>
      </c>
      <c r="F156" s="148" t="s">
        <v>3</v>
      </c>
      <c r="G156" s="148" t="s">
        <v>4</v>
      </c>
      <c r="H156" s="178">
        <v>3.0000000000000001E-3</v>
      </c>
      <c r="I156" s="148" t="s">
        <v>5</v>
      </c>
      <c r="J156" s="148">
        <v>27733.9</v>
      </c>
    </row>
    <row r="157" spans="1:10" ht="16.5" thickBot="1" x14ac:dyDescent="0.3">
      <c r="A157" s="147">
        <v>4353034</v>
      </c>
      <c r="B157" s="148" t="s">
        <v>0</v>
      </c>
      <c r="C157" s="148" t="s">
        <v>1</v>
      </c>
      <c r="D157" s="148" t="s">
        <v>2</v>
      </c>
      <c r="E157" s="174">
        <v>2016</v>
      </c>
      <c r="F157" s="148" t="s">
        <v>3</v>
      </c>
      <c r="G157" s="148" t="s">
        <v>4</v>
      </c>
      <c r="H157" s="178">
        <v>3.0000000000000001E-3</v>
      </c>
      <c r="I157" s="148" t="s">
        <v>5</v>
      </c>
      <c r="J157" s="148">
        <v>31546.079999999998</v>
      </c>
    </row>
    <row r="158" spans="1:10" ht="16.5" thickBot="1" x14ac:dyDescent="0.3">
      <c r="A158" s="147">
        <v>4355034</v>
      </c>
      <c r="B158" s="148" t="s">
        <v>0</v>
      </c>
      <c r="C158" s="148" t="s">
        <v>1</v>
      </c>
      <c r="D158" s="148" t="s">
        <v>2</v>
      </c>
      <c r="E158" s="174">
        <v>2016</v>
      </c>
      <c r="F158" s="148" t="s">
        <v>3</v>
      </c>
      <c r="G158" s="148" t="s">
        <v>4</v>
      </c>
      <c r="H158" s="178">
        <v>3.0000000000000001E-3</v>
      </c>
      <c r="I158" s="148" t="s">
        <v>5</v>
      </c>
      <c r="J158" s="148">
        <v>30816.3</v>
      </c>
    </row>
    <row r="159" spans="1:10" ht="16.5" thickBot="1" x14ac:dyDescent="0.3">
      <c r="A159" s="147">
        <v>4355234</v>
      </c>
      <c r="B159" s="148" t="s">
        <v>0</v>
      </c>
      <c r="C159" s="148" t="s">
        <v>1</v>
      </c>
      <c r="D159" s="148" t="s">
        <v>2</v>
      </c>
      <c r="E159" s="174">
        <v>2016</v>
      </c>
      <c r="F159" s="148" t="s">
        <v>3</v>
      </c>
      <c r="G159" s="148" t="s">
        <v>4</v>
      </c>
      <c r="H159" s="178">
        <v>3.0000000000000001E-3</v>
      </c>
      <c r="I159" s="148" t="s">
        <v>5</v>
      </c>
      <c r="J159" s="148">
        <v>32503.7</v>
      </c>
    </row>
    <row r="160" spans="1:10" ht="16.5" thickBot="1" x14ac:dyDescent="0.3">
      <c r="A160" s="147">
        <v>4355534</v>
      </c>
      <c r="B160" s="148" t="s">
        <v>0</v>
      </c>
      <c r="C160" s="148" t="s">
        <v>1</v>
      </c>
      <c r="D160" s="148" t="s">
        <v>2</v>
      </c>
      <c r="E160" s="174">
        <v>2016</v>
      </c>
      <c r="F160" s="148" t="s">
        <v>3</v>
      </c>
      <c r="G160" s="148" t="s">
        <v>4</v>
      </c>
      <c r="H160" s="178">
        <v>3.0000000000000001E-3</v>
      </c>
      <c r="I160" s="148" t="s">
        <v>5</v>
      </c>
      <c r="J160" s="148">
        <v>25615.72</v>
      </c>
    </row>
    <row r="161" spans="1:10" ht="16.5" thickBot="1" x14ac:dyDescent="0.3">
      <c r="A161" s="147">
        <v>4355634</v>
      </c>
      <c r="B161" s="148" t="s">
        <v>0</v>
      </c>
      <c r="C161" s="148" t="s">
        <v>1</v>
      </c>
      <c r="D161" s="148" t="s">
        <v>2</v>
      </c>
      <c r="E161" s="174">
        <v>2016</v>
      </c>
      <c r="F161" s="148" t="s">
        <v>3</v>
      </c>
      <c r="G161" s="148" t="s">
        <v>4</v>
      </c>
      <c r="H161" s="178">
        <v>3.0000000000000001E-3</v>
      </c>
      <c r="I161" s="148" t="s">
        <v>5</v>
      </c>
      <c r="J161" s="148">
        <v>14443.1</v>
      </c>
    </row>
    <row r="162" spans="1:10" ht="16.5" thickBot="1" x14ac:dyDescent="0.3">
      <c r="A162" s="147">
        <v>4355734</v>
      </c>
      <c r="B162" s="148" t="s">
        <v>0</v>
      </c>
      <c r="C162" s="148" t="s">
        <v>1</v>
      </c>
      <c r="D162" s="148" t="s">
        <v>2</v>
      </c>
      <c r="E162" s="174">
        <v>2016</v>
      </c>
      <c r="F162" s="148" t="s">
        <v>3</v>
      </c>
      <c r="G162" s="148" t="s">
        <v>4</v>
      </c>
      <c r="H162" s="178">
        <v>3.0000000000000001E-3</v>
      </c>
      <c r="I162" s="148" t="s">
        <v>5</v>
      </c>
      <c r="J162" s="148">
        <v>41199.699999999997</v>
      </c>
    </row>
    <row r="163" spans="1:10" ht="16.5" thickBot="1" x14ac:dyDescent="0.3">
      <c r="A163" s="147">
        <v>4356034</v>
      </c>
      <c r="B163" s="148" t="s">
        <v>0</v>
      </c>
      <c r="C163" s="148" t="s">
        <v>1</v>
      </c>
      <c r="D163" s="148" t="s">
        <v>2</v>
      </c>
      <c r="E163" s="174">
        <v>2016</v>
      </c>
      <c r="F163" s="148" t="s">
        <v>3</v>
      </c>
      <c r="G163" s="148" t="s">
        <v>4</v>
      </c>
      <c r="H163" s="178">
        <v>3.0000000000000001E-3</v>
      </c>
      <c r="I163" s="148" t="s">
        <v>5</v>
      </c>
      <c r="J163" s="148">
        <v>27970.99</v>
      </c>
    </row>
    <row r="164" spans="1:10" ht="16.5" thickBot="1" x14ac:dyDescent="0.3">
      <c r="A164" s="147">
        <v>4356834</v>
      </c>
      <c r="B164" s="148" t="s">
        <v>0</v>
      </c>
      <c r="C164" s="148" t="s">
        <v>1</v>
      </c>
      <c r="D164" s="148" t="s">
        <v>2</v>
      </c>
      <c r="E164" s="174">
        <v>2016</v>
      </c>
      <c r="F164" s="148" t="s">
        <v>3</v>
      </c>
      <c r="G164" s="148" t="s">
        <v>4</v>
      </c>
      <c r="H164" s="178">
        <v>3.0000000000000001E-3</v>
      </c>
      <c r="I164" s="148" t="s">
        <v>5</v>
      </c>
      <c r="J164" s="148">
        <v>22449.319999999996</v>
      </c>
    </row>
    <row r="165" spans="1:10" ht="16.5" thickBot="1" x14ac:dyDescent="0.3">
      <c r="A165" s="147">
        <v>4357134</v>
      </c>
      <c r="B165" s="148" t="s">
        <v>0</v>
      </c>
      <c r="C165" s="148" t="s">
        <v>1</v>
      </c>
      <c r="D165" s="148" t="s">
        <v>2</v>
      </c>
      <c r="E165" s="174">
        <v>2016</v>
      </c>
      <c r="F165" s="148" t="s">
        <v>3</v>
      </c>
      <c r="G165" s="148" t="s">
        <v>4</v>
      </c>
      <c r="H165" s="178">
        <v>3.0000000000000001E-3</v>
      </c>
      <c r="I165" s="148" t="s">
        <v>5</v>
      </c>
      <c r="J165" s="148">
        <v>33657.300000000003</v>
      </c>
    </row>
    <row r="166" spans="1:10" ht="16.5" thickBot="1" x14ac:dyDescent="0.3">
      <c r="A166" s="147">
        <v>4357234</v>
      </c>
      <c r="B166" s="148" t="s">
        <v>0</v>
      </c>
      <c r="C166" s="148" t="s">
        <v>1</v>
      </c>
      <c r="D166" s="148" t="s">
        <v>2</v>
      </c>
      <c r="E166" s="174">
        <v>2016</v>
      </c>
      <c r="F166" s="148" t="s">
        <v>3</v>
      </c>
      <c r="G166" s="148" t="s">
        <v>4</v>
      </c>
      <c r="H166" s="178">
        <v>3.0000000000000001E-3</v>
      </c>
      <c r="I166" s="148" t="s">
        <v>5</v>
      </c>
      <c r="J166" s="148">
        <v>35628.03</v>
      </c>
    </row>
    <row r="167" spans="1:10" ht="16.5" thickBot="1" x14ac:dyDescent="0.3">
      <c r="A167" s="147">
        <v>4357534</v>
      </c>
      <c r="B167" s="148" t="s">
        <v>0</v>
      </c>
      <c r="C167" s="148" t="s">
        <v>1</v>
      </c>
      <c r="D167" s="148" t="s">
        <v>2</v>
      </c>
      <c r="E167" s="174">
        <v>2016</v>
      </c>
      <c r="F167" s="148" t="s">
        <v>3</v>
      </c>
      <c r="G167" s="148" t="s">
        <v>4</v>
      </c>
      <c r="H167" s="178">
        <v>3.0000000000000001E-3</v>
      </c>
      <c r="I167" s="148" t="s">
        <v>5</v>
      </c>
      <c r="J167" s="148">
        <v>20593.25</v>
      </c>
    </row>
    <row r="168" spans="1:10" ht="16.5" thickBot="1" x14ac:dyDescent="0.3">
      <c r="A168" s="147">
        <v>4345334</v>
      </c>
      <c r="B168" s="148" t="s">
        <v>6</v>
      </c>
      <c r="C168" s="148" t="s">
        <v>1</v>
      </c>
      <c r="D168" s="148" t="s">
        <v>2</v>
      </c>
      <c r="E168" s="174">
        <v>2016</v>
      </c>
      <c r="F168" s="148" t="s">
        <v>3</v>
      </c>
      <c r="G168" s="148" t="s">
        <v>4</v>
      </c>
      <c r="H168" s="178">
        <v>3.0000000000000001E-3</v>
      </c>
      <c r="I168" s="148" t="s">
        <v>5</v>
      </c>
      <c r="J168" s="148">
        <v>18286.46</v>
      </c>
    </row>
    <row r="169" spans="1:10" ht="16.5" thickBot="1" x14ac:dyDescent="0.3">
      <c r="A169" s="147">
        <v>9260001</v>
      </c>
      <c r="B169" s="148" t="s">
        <v>7</v>
      </c>
      <c r="C169" s="148" t="s">
        <v>1</v>
      </c>
      <c r="D169" s="148" t="s">
        <v>2</v>
      </c>
      <c r="E169" s="174">
        <v>2018</v>
      </c>
      <c r="F169" s="148" t="s">
        <v>3</v>
      </c>
      <c r="G169" s="148" t="s">
        <v>4</v>
      </c>
      <c r="H169" s="178">
        <v>3.0000000000000001E-3</v>
      </c>
      <c r="I169" s="148" t="s">
        <v>5</v>
      </c>
      <c r="J169" s="148">
        <v>25163.91</v>
      </c>
    </row>
    <row r="170" spans="1:10" ht="16.5" thickBot="1" x14ac:dyDescent="0.3">
      <c r="A170" s="147">
        <v>9260401</v>
      </c>
      <c r="B170" s="148" t="s">
        <v>7</v>
      </c>
      <c r="C170" s="148" t="s">
        <v>1</v>
      </c>
      <c r="D170" s="148" t="s">
        <v>2</v>
      </c>
      <c r="E170" s="174">
        <v>2018</v>
      </c>
      <c r="F170" s="148" t="s">
        <v>3</v>
      </c>
      <c r="G170" s="148" t="s">
        <v>4</v>
      </c>
      <c r="H170" s="178">
        <v>3.0000000000000001E-3</v>
      </c>
      <c r="I170" s="148" t="s">
        <v>5</v>
      </c>
      <c r="J170" s="148">
        <v>28502.570000000003</v>
      </c>
    </row>
    <row r="171" spans="1:10" ht="16.5" thickBot="1" x14ac:dyDescent="0.3">
      <c r="A171" s="147">
        <v>9281901</v>
      </c>
      <c r="B171" s="148" t="s">
        <v>7</v>
      </c>
      <c r="C171" s="148" t="s">
        <v>1</v>
      </c>
      <c r="D171" s="148" t="s">
        <v>2</v>
      </c>
      <c r="E171" s="174">
        <v>2018</v>
      </c>
      <c r="F171" s="148" t="s">
        <v>3</v>
      </c>
      <c r="G171" s="148" t="s">
        <v>4</v>
      </c>
      <c r="H171" s="178">
        <v>3.0000000000000001E-3</v>
      </c>
      <c r="I171" s="148" t="s">
        <v>5</v>
      </c>
      <c r="J171" s="148">
        <v>27784.900000000034</v>
      </c>
    </row>
    <row r="172" spans="1:10" ht="16.5" thickBot="1" x14ac:dyDescent="0.3">
      <c r="A172" s="147">
        <v>9282701</v>
      </c>
      <c r="B172" s="148" t="s">
        <v>7</v>
      </c>
      <c r="C172" s="148" t="s">
        <v>1</v>
      </c>
      <c r="D172" s="148" t="s">
        <v>2</v>
      </c>
      <c r="E172" s="174">
        <v>2018</v>
      </c>
      <c r="F172" s="148" t="s">
        <v>3</v>
      </c>
      <c r="G172" s="148" t="s">
        <v>4</v>
      </c>
      <c r="H172" s="178">
        <v>3.0000000000000001E-3</v>
      </c>
      <c r="I172" s="148" t="s">
        <v>5</v>
      </c>
      <c r="J172" s="148">
        <v>33629.11</v>
      </c>
    </row>
    <row r="173" spans="1:10" ht="16.5" thickBot="1" x14ac:dyDescent="0.3">
      <c r="A173" s="147">
        <v>9282801</v>
      </c>
      <c r="B173" s="148" t="s">
        <v>7</v>
      </c>
      <c r="C173" s="148" t="s">
        <v>1</v>
      </c>
      <c r="D173" s="148" t="s">
        <v>2</v>
      </c>
      <c r="E173" s="174">
        <v>2018</v>
      </c>
      <c r="F173" s="148" t="s">
        <v>3</v>
      </c>
      <c r="G173" s="148" t="s">
        <v>4</v>
      </c>
      <c r="H173" s="178">
        <v>3.0000000000000001E-3</v>
      </c>
      <c r="I173" s="148" t="s">
        <v>5</v>
      </c>
      <c r="J173" s="148">
        <v>39281.679999999971</v>
      </c>
    </row>
    <row r="174" spans="1:10" ht="16.5" thickBot="1" x14ac:dyDescent="0.3">
      <c r="A174" s="147">
        <v>9283001</v>
      </c>
      <c r="B174" s="148" t="s">
        <v>7</v>
      </c>
      <c r="C174" s="148" t="s">
        <v>1</v>
      </c>
      <c r="D174" s="148" t="s">
        <v>2</v>
      </c>
      <c r="E174" s="174">
        <v>2018</v>
      </c>
      <c r="F174" s="148" t="s">
        <v>3</v>
      </c>
      <c r="G174" s="148" t="s">
        <v>4</v>
      </c>
      <c r="H174" s="178">
        <v>3.0000000000000001E-3</v>
      </c>
      <c r="I174" s="148" t="s">
        <v>5</v>
      </c>
      <c r="J174" s="148">
        <v>40145.31</v>
      </c>
    </row>
    <row r="175" spans="1:10" ht="16.5" thickBot="1" x14ac:dyDescent="0.3">
      <c r="A175" s="147">
        <v>9283201</v>
      </c>
      <c r="B175" s="148" t="s">
        <v>7</v>
      </c>
      <c r="C175" s="148" t="s">
        <v>1</v>
      </c>
      <c r="D175" s="148" t="s">
        <v>2</v>
      </c>
      <c r="E175" s="174">
        <v>2018</v>
      </c>
      <c r="F175" s="148" t="s">
        <v>3</v>
      </c>
      <c r="G175" s="148" t="s">
        <v>4</v>
      </c>
      <c r="H175" s="178">
        <v>3.0000000000000001E-3</v>
      </c>
      <c r="I175" s="148" t="s">
        <v>5</v>
      </c>
      <c r="J175" s="148">
        <v>36952.229999999996</v>
      </c>
    </row>
    <row r="176" spans="1:10" ht="16.5" thickBot="1" x14ac:dyDescent="0.3">
      <c r="A176" s="147">
        <v>9283301</v>
      </c>
      <c r="B176" s="148" t="s">
        <v>7</v>
      </c>
      <c r="C176" s="148" t="s">
        <v>1</v>
      </c>
      <c r="D176" s="148" t="s">
        <v>2</v>
      </c>
      <c r="E176" s="174">
        <v>2018</v>
      </c>
      <c r="F176" s="148" t="s">
        <v>3</v>
      </c>
      <c r="G176" s="148" t="s">
        <v>4</v>
      </c>
      <c r="H176" s="178">
        <v>3.0000000000000001E-3</v>
      </c>
      <c r="I176" s="148" t="s">
        <v>5</v>
      </c>
      <c r="J176" s="148">
        <v>37855.050000000003</v>
      </c>
    </row>
    <row r="177" spans="1:10" ht="16.5" thickBot="1" x14ac:dyDescent="0.3">
      <c r="A177" s="147">
        <v>9285701</v>
      </c>
      <c r="B177" s="148" t="s">
        <v>7</v>
      </c>
      <c r="C177" s="148" t="s">
        <v>1</v>
      </c>
      <c r="D177" s="148" t="s">
        <v>2</v>
      </c>
      <c r="E177" s="174">
        <v>2018</v>
      </c>
      <c r="F177" s="148" t="s">
        <v>3</v>
      </c>
      <c r="G177" s="148" t="s">
        <v>4</v>
      </c>
      <c r="H177" s="178">
        <v>3.0000000000000001E-3</v>
      </c>
      <c r="I177" s="148" t="s">
        <v>5</v>
      </c>
      <c r="J177" s="148">
        <v>42584.56</v>
      </c>
    </row>
    <row r="178" spans="1:10" ht="16.5" thickBot="1" x14ac:dyDescent="0.3">
      <c r="A178" s="147">
        <v>9286001</v>
      </c>
      <c r="B178" s="148" t="s">
        <v>7</v>
      </c>
      <c r="C178" s="148" t="s">
        <v>1</v>
      </c>
      <c r="D178" s="148" t="s">
        <v>2</v>
      </c>
      <c r="E178" s="174">
        <v>2018</v>
      </c>
      <c r="F178" s="148" t="s">
        <v>3</v>
      </c>
      <c r="G178" s="148" t="s">
        <v>4</v>
      </c>
      <c r="H178" s="178">
        <v>3.0000000000000001E-3</v>
      </c>
      <c r="I178" s="148" t="s">
        <v>5</v>
      </c>
      <c r="J178" s="148">
        <v>39571.17</v>
      </c>
    </row>
    <row r="179" spans="1:10" ht="16.5" thickBot="1" x14ac:dyDescent="0.3">
      <c r="A179" s="147">
        <v>9286101</v>
      </c>
      <c r="B179" s="148" t="s">
        <v>7</v>
      </c>
      <c r="C179" s="148" t="s">
        <v>1</v>
      </c>
      <c r="D179" s="148" t="s">
        <v>2</v>
      </c>
      <c r="E179" s="174">
        <v>2018</v>
      </c>
      <c r="F179" s="148" t="s">
        <v>3</v>
      </c>
      <c r="G179" s="148" t="s">
        <v>4</v>
      </c>
      <c r="H179" s="178">
        <v>3.0000000000000001E-3</v>
      </c>
      <c r="I179" s="148" t="s">
        <v>5</v>
      </c>
      <c r="J179" s="148">
        <v>19663.07</v>
      </c>
    </row>
    <row r="180" spans="1:10" ht="16.5" thickBot="1" x14ac:dyDescent="0.3">
      <c r="A180" s="147">
        <v>9286301</v>
      </c>
      <c r="B180" s="148" t="s">
        <v>7</v>
      </c>
      <c r="C180" s="148" t="s">
        <v>1</v>
      </c>
      <c r="D180" s="148" t="s">
        <v>2</v>
      </c>
      <c r="E180" s="174">
        <v>2018</v>
      </c>
      <c r="F180" s="148" t="s">
        <v>3</v>
      </c>
      <c r="G180" s="148" t="s">
        <v>4</v>
      </c>
      <c r="H180" s="178">
        <v>3.0000000000000001E-3</v>
      </c>
      <c r="I180" s="148" t="s">
        <v>5</v>
      </c>
      <c r="J180" s="148">
        <v>33874.199999999997</v>
      </c>
    </row>
    <row r="181" spans="1:10" ht="16.5" thickBot="1" x14ac:dyDescent="0.3">
      <c r="A181" s="147">
        <v>9286401</v>
      </c>
      <c r="B181" s="148" t="s">
        <v>7</v>
      </c>
      <c r="C181" s="148" t="s">
        <v>1</v>
      </c>
      <c r="D181" s="148" t="s">
        <v>2</v>
      </c>
      <c r="E181" s="174">
        <v>2018</v>
      </c>
      <c r="F181" s="148" t="s">
        <v>3</v>
      </c>
      <c r="G181" s="148" t="s">
        <v>4</v>
      </c>
      <c r="H181" s="178">
        <v>3.0000000000000001E-3</v>
      </c>
      <c r="I181" s="148" t="s">
        <v>5</v>
      </c>
      <c r="J181" s="148">
        <v>52056.389999999992</v>
      </c>
    </row>
    <row r="182" spans="1:10" ht="16.5" thickBot="1" x14ac:dyDescent="0.3">
      <c r="A182" s="147">
        <v>9286901</v>
      </c>
      <c r="B182" s="148" t="s">
        <v>7</v>
      </c>
      <c r="C182" s="148" t="s">
        <v>1</v>
      </c>
      <c r="D182" s="148" t="s">
        <v>2</v>
      </c>
      <c r="E182" s="174">
        <v>2018</v>
      </c>
      <c r="F182" s="148" t="s">
        <v>3</v>
      </c>
      <c r="G182" s="148" t="s">
        <v>4</v>
      </c>
      <c r="H182" s="178">
        <v>3.0000000000000001E-3</v>
      </c>
      <c r="I182" s="148" t="s">
        <v>5</v>
      </c>
      <c r="J182" s="148">
        <v>26236.14</v>
      </c>
    </row>
    <row r="183" spans="1:10" ht="16.5" thickBot="1" x14ac:dyDescent="0.3">
      <c r="A183" s="147">
        <v>9287201</v>
      </c>
      <c r="B183" s="148" t="s">
        <v>7</v>
      </c>
      <c r="C183" s="148" t="s">
        <v>1</v>
      </c>
      <c r="D183" s="148" t="s">
        <v>2</v>
      </c>
      <c r="E183" s="174">
        <v>2018</v>
      </c>
      <c r="F183" s="148" t="s">
        <v>3</v>
      </c>
      <c r="G183" s="148" t="s">
        <v>4</v>
      </c>
      <c r="H183" s="178">
        <v>3.0000000000000001E-3</v>
      </c>
      <c r="I183" s="148" t="s">
        <v>5</v>
      </c>
      <c r="J183" s="148">
        <v>42020.69</v>
      </c>
    </row>
    <row r="184" spans="1:10" ht="16.5" thickBot="1" x14ac:dyDescent="0.3">
      <c r="A184" s="147">
        <v>9287401</v>
      </c>
      <c r="B184" s="148" t="s">
        <v>7</v>
      </c>
      <c r="C184" s="148" t="s">
        <v>1</v>
      </c>
      <c r="D184" s="148" t="s">
        <v>2</v>
      </c>
      <c r="E184" s="174">
        <v>2018</v>
      </c>
      <c r="F184" s="148" t="s">
        <v>3</v>
      </c>
      <c r="G184" s="148" t="s">
        <v>4</v>
      </c>
      <c r="H184" s="178">
        <v>3.0000000000000001E-3</v>
      </c>
      <c r="I184" s="148" t="s">
        <v>5</v>
      </c>
      <c r="J184" s="148">
        <v>39420.199999999997</v>
      </c>
    </row>
    <row r="185" spans="1:10" ht="16.5" thickBot="1" x14ac:dyDescent="0.3">
      <c r="A185" s="147">
        <v>9287501</v>
      </c>
      <c r="B185" s="148" t="s">
        <v>7</v>
      </c>
      <c r="C185" s="148" t="s">
        <v>1</v>
      </c>
      <c r="D185" s="148" t="s">
        <v>2</v>
      </c>
      <c r="E185" s="174">
        <v>2018</v>
      </c>
      <c r="F185" s="148" t="s">
        <v>3</v>
      </c>
      <c r="G185" s="148" t="s">
        <v>4</v>
      </c>
      <c r="H185" s="178">
        <v>3.0000000000000001E-3</v>
      </c>
      <c r="I185" s="148" t="s">
        <v>5</v>
      </c>
      <c r="J185" s="148">
        <v>43042.81</v>
      </c>
    </row>
    <row r="186" spans="1:10" ht="16.5" thickBot="1" x14ac:dyDescent="0.3">
      <c r="A186" s="147">
        <v>9287601</v>
      </c>
      <c r="B186" s="148" t="s">
        <v>7</v>
      </c>
      <c r="C186" s="148" t="s">
        <v>1</v>
      </c>
      <c r="D186" s="148" t="s">
        <v>2</v>
      </c>
      <c r="E186" s="174">
        <v>2018</v>
      </c>
      <c r="F186" s="148" t="s">
        <v>3</v>
      </c>
      <c r="G186" s="148" t="s">
        <v>4</v>
      </c>
      <c r="H186" s="178">
        <v>3.0000000000000001E-3</v>
      </c>
      <c r="I186" s="148" t="s">
        <v>5</v>
      </c>
      <c r="J186" s="148">
        <v>50069.020000000004</v>
      </c>
    </row>
    <row r="187" spans="1:10" ht="16.5" thickBot="1" x14ac:dyDescent="0.3">
      <c r="A187" s="147">
        <v>9287701</v>
      </c>
      <c r="B187" s="148" t="s">
        <v>7</v>
      </c>
      <c r="C187" s="148" t="s">
        <v>1</v>
      </c>
      <c r="D187" s="148" t="s">
        <v>2</v>
      </c>
      <c r="E187" s="174">
        <v>2018</v>
      </c>
      <c r="F187" s="148" t="s">
        <v>3</v>
      </c>
      <c r="G187" s="148" t="s">
        <v>4</v>
      </c>
      <c r="H187" s="178">
        <v>3.0000000000000001E-3</v>
      </c>
      <c r="I187" s="148" t="s">
        <v>5</v>
      </c>
      <c r="J187" s="148">
        <v>42221.200000000004</v>
      </c>
    </row>
    <row r="188" spans="1:10" ht="16.5" thickBot="1" x14ac:dyDescent="0.3">
      <c r="A188" s="147">
        <v>9287801</v>
      </c>
      <c r="B188" s="148" t="s">
        <v>7</v>
      </c>
      <c r="C188" s="148" t="s">
        <v>1</v>
      </c>
      <c r="D188" s="148" t="s">
        <v>2</v>
      </c>
      <c r="E188" s="174">
        <v>2018</v>
      </c>
      <c r="F188" s="148" t="s">
        <v>3</v>
      </c>
      <c r="G188" s="148" t="s">
        <v>4</v>
      </c>
      <c r="H188" s="178">
        <v>3.0000000000000001E-3</v>
      </c>
      <c r="I188" s="148" t="s">
        <v>5</v>
      </c>
      <c r="J188" s="148">
        <v>36339.589999999997</v>
      </c>
    </row>
    <row r="189" spans="1:10" ht="16.5" thickBot="1" x14ac:dyDescent="0.3">
      <c r="A189" s="147">
        <v>9288101</v>
      </c>
      <c r="B189" s="148" t="s">
        <v>7</v>
      </c>
      <c r="C189" s="148" t="s">
        <v>1</v>
      </c>
      <c r="D189" s="148" t="s">
        <v>2</v>
      </c>
      <c r="E189" s="174">
        <v>2018</v>
      </c>
      <c r="F189" s="148" t="s">
        <v>3</v>
      </c>
      <c r="G189" s="148" t="s">
        <v>4</v>
      </c>
      <c r="H189" s="178">
        <v>3.0000000000000001E-3</v>
      </c>
      <c r="I189" s="148" t="s">
        <v>5</v>
      </c>
      <c r="J189" s="148">
        <v>46309.829999999994</v>
      </c>
    </row>
    <row r="190" spans="1:10" ht="16.5" thickBot="1" x14ac:dyDescent="0.3">
      <c r="A190" s="147">
        <v>9288201</v>
      </c>
      <c r="B190" s="148" t="s">
        <v>7</v>
      </c>
      <c r="C190" s="148" t="s">
        <v>1</v>
      </c>
      <c r="D190" s="148" t="s">
        <v>2</v>
      </c>
      <c r="E190" s="174">
        <v>2018</v>
      </c>
      <c r="F190" s="148" t="s">
        <v>3</v>
      </c>
      <c r="G190" s="148" t="s">
        <v>4</v>
      </c>
      <c r="H190" s="178">
        <v>3.0000000000000001E-3</v>
      </c>
      <c r="I190" s="148" t="s">
        <v>5</v>
      </c>
      <c r="J190" s="148">
        <v>37439.89</v>
      </c>
    </row>
    <row r="191" spans="1:10" ht="16.5" thickBot="1" x14ac:dyDescent="0.3">
      <c r="A191" s="147">
        <v>14919402</v>
      </c>
      <c r="B191" s="148" t="s">
        <v>7</v>
      </c>
      <c r="C191" s="148" t="s">
        <v>1</v>
      </c>
      <c r="D191" s="148" t="s">
        <v>2</v>
      </c>
      <c r="E191" s="174">
        <v>2020</v>
      </c>
      <c r="F191" s="148" t="s">
        <v>3</v>
      </c>
      <c r="G191" s="148" t="s">
        <v>4</v>
      </c>
      <c r="H191" s="178">
        <v>3.0000000000000001E-3</v>
      </c>
      <c r="I191" s="148" t="s">
        <v>5</v>
      </c>
      <c r="J191" s="148">
        <v>55148.75</v>
      </c>
    </row>
    <row r="192" spans="1:10" ht="16.5" thickBot="1" x14ac:dyDescent="0.3">
      <c r="A192" s="147">
        <v>14919502</v>
      </c>
      <c r="B192" s="148" t="s">
        <v>7</v>
      </c>
      <c r="C192" s="148" t="s">
        <v>1</v>
      </c>
      <c r="D192" s="148" t="s">
        <v>2</v>
      </c>
      <c r="E192" s="174">
        <v>2020</v>
      </c>
      <c r="F192" s="148" t="s">
        <v>3</v>
      </c>
      <c r="G192" s="148" t="s">
        <v>4</v>
      </c>
      <c r="H192" s="178">
        <v>3.0000000000000001E-3</v>
      </c>
      <c r="I192" s="148" t="s">
        <v>5</v>
      </c>
      <c r="J192" s="148">
        <v>51841.710000000006</v>
      </c>
    </row>
    <row r="193" spans="1:10" ht="16.5" thickBot="1" x14ac:dyDescent="0.3">
      <c r="A193" s="147">
        <v>14919702</v>
      </c>
      <c r="B193" s="148" t="s">
        <v>7</v>
      </c>
      <c r="C193" s="148" t="s">
        <v>1</v>
      </c>
      <c r="D193" s="148" t="s">
        <v>2</v>
      </c>
      <c r="E193" s="174">
        <v>2020</v>
      </c>
      <c r="F193" s="148" t="s">
        <v>3</v>
      </c>
      <c r="G193" s="148" t="s">
        <v>4</v>
      </c>
      <c r="H193" s="178">
        <v>3.0000000000000001E-3</v>
      </c>
      <c r="I193" s="148" t="s">
        <v>5</v>
      </c>
      <c r="J193" s="148">
        <v>49889.080000000009</v>
      </c>
    </row>
    <row r="194" spans="1:10" ht="16.5" thickBot="1" x14ac:dyDescent="0.3">
      <c r="A194" s="147">
        <v>14919902</v>
      </c>
      <c r="B194" s="148" t="s">
        <v>7</v>
      </c>
      <c r="C194" s="148" t="s">
        <v>1</v>
      </c>
      <c r="D194" s="148" t="s">
        <v>2</v>
      </c>
      <c r="E194" s="174">
        <v>2020</v>
      </c>
      <c r="F194" s="148" t="s">
        <v>3</v>
      </c>
      <c r="G194" s="148" t="s">
        <v>4</v>
      </c>
      <c r="H194" s="178">
        <v>3.0000000000000001E-3</v>
      </c>
      <c r="I194" s="148" t="s">
        <v>5</v>
      </c>
      <c r="J194" s="148">
        <v>61440.770000000004</v>
      </c>
    </row>
    <row r="195" spans="1:10" ht="16.5" thickBot="1" x14ac:dyDescent="0.3">
      <c r="A195" s="147">
        <v>14920102</v>
      </c>
      <c r="B195" s="148" t="s">
        <v>7</v>
      </c>
      <c r="C195" s="148" t="s">
        <v>1</v>
      </c>
      <c r="D195" s="148" t="s">
        <v>2</v>
      </c>
      <c r="E195" s="174">
        <v>2020</v>
      </c>
      <c r="F195" s="148" t="s">
        <v>3</v>
      </c>
      <c r="G195" s="148" t="s">
        <v>4</v>
      </c>
      <c r="H195" s="178">
        <v>3.0000000000000001E-3</v>
      </c>
      <c r="I195" s="148" t="s">
        <v>5</v>
      </c>
      <c r="J195" s="148">
        <v>58057.29</v>
      </c>
    </row>
    <row r="196" spans="1:10" ht="16.5" thickBot="1" x14ac:dyDescent="0.3">
      <c r="A196" s="147">
        <v>14920202</v>
      </c>
      <c r="B196" s="148" t="s">
        <v>7</v>
      </c>
      <c r="C196" s="148" t="s">
        <v>1</v>
      </c>
      <c r="D196" s="148" t="s">
        <v>2</v>
      </c>
      <c r="E196" s="174">
        <v>2020</v>
      </c>
      <c r="F196" s="148" t="s">
        <v>3</v>
      </c>
      <c r="G196" s="148" t="s">
        <v>4</v>
      </c>
      <c r="H196" s="178">
        <v>3.0000000000000001E-3</v>
      </c>
      <c r="I196" s="148" t="s">
        <v>5</v>
      </c>
      <c r="J196" s="148">
        <v>64786.59</v>
      </c>
    </row>
    <row r="197" spans="1:10" ht="16.5" thickBot="1" x14ac:dyDescent="0.3">
      <c r="A197" s="147">
        <v>14920302</v>
      </c>
      <c r="B197" s="148" t="s">
        <v>7</v>
      </c>
      <c r="C197" s="148" t="s">
        <v>1</v>
      </c>
      <c r="D197" s="148" t="s">
        <v>2</v>
      </c>
      <c r="E197" s="174">
        <v>2020</v>
      </c>
      <c r="F197" s="148" t="s">
        <v>3</v>
      </c>
      <c r="G197" s="148" t="s">
        <v>4</v>
      </c>
      <c r="H197" s="178">
        <v>3.0000000000000001E-3</v>
      </c>
      <c r="I197" s="148" t="s">
        <v>5</v>
      </c>
      <c r="J197" s="148">
        <v>53426.64</v>
      </c>
    </row>
    <row r="198" spans="1:10" ht="16.5" thickBot="1" x14ac:dyDescent="0.3">
      <c r="A198" s="147">
        <v>14932702</v>
      </c>
      <c r="B198" s="148" t="s">
        <v>7</v>
      </c>
      <c r="C198" s="148" t="s">
        <v>1</v>
      </c>
      <c r="D198" s="148" t="s">
        <v>2</v>
      </c>
      <c r="E198" s="174">
        <v>2021</v>
      </c>
      <c r="F198" s="148" t="s">
        <v>3</v>
      </c>
      <c r="G198" s="148" t="s">
        <v>4</v>
      </c>
      <c r="H198" s="178">
        <v>3.0000000000000001E-3</v>
      </c>
      <c r="I198" s="148" t="s">
        <v>5</v>
      </c>
      <c r="J198" s="148">
        <v>62009.17</v>
      </c>
    </row>
    <row r="199" spans="1:10" ht="16.5" thickBot="1" x14ac:dyDescent="0.3">
      <c r="A199" s="147">
        <v>14932802</v>
      </c>
      <c r="B199" s="148" t="s">
        <v>7</v>
      </c>
      <c r="C199" s="148" t="s">
        <v>1</v>
      </c>
      <c r="D199" s="148" t="s">
        <v>2</v>
      </c>
      <c r="E199" s="174">
        <v>2021</v>
      </c>
      <c r="F199" s="148" t="s">
        <v>3</v>
      </c>
      <c r="G199" s="148" t="s">
        <v>4</v>
      </c>
      <c r="H199" s="178">
        <v>3.0000000000000001E-3</v>
      </c>
      <c r="I199" s="148" t="s">
        <v>5</v>
      </c>
      <c r="J199" s="148">
        <v>48587.54</v>
      </c>
    </row>
    <row r="200" spans="1:10" ht="16.5" thickBot="1" x14ac:dyDescent="0.3">
      <c r="A200" s="147">
        <v>14932902</v>
      </c>
      <c r="B200" s="148" t="s">
        <v>7</v>
      </c>
      <c r="C200" s="148" t="s">
        <v>1</v>
      </c>
      <c r="D200" s="148" t="s">
        <v>2</v>
      </c>
      <c r="E200" s="174">
        <v>2021</v>
      </c>
      <c r="F200" s="148" t="s">
        <v>3</v>
      </c>
      <c r="G200" s="148" t="s">
        <v>4</v>
      </c>
      <c r="H200" s="178">
        <v>3.0000000000000001E-3</v>
      </c>
      <c r="I200" s="148" t="s">
        <v>5</v>
      </c>
      <c r="J200" s="148">
        <v>53704.299999999996</v>
      </c>
    </row>
    <row r="201" spans="1:10" ht="16.5" thickBot="1" x14ac:dyDescent="0.3">
      <c r="A201" s="147">
        <v>14944902</v>
      </c>
      <c r="B201" s="148" t="s">
        <v>7</v>
      </c>
      <c r="C201" s="148" t="s">
        <v>1</v>
      </c>
      <c r="D201" s="148" t="s">
        <v>2</v>
      </c>
      <c r="E201" s="174">
        <v>2022</v>
      </c>
      <c r="F201" s="148" t="s">
        <v>3</v>
      </c>
      <c r="G201" s="148" t="s">
        <v>4</v>
      </c>
      <c r="H201" s="178">
        <v>3.0000000000000001E-3</v>
      </c>
      <c r="I201" s="148" t="s">
        <v>5</v>
      </c>
      <c r="J201" s="148">
        <v>67366.060000000027</v>
      </c>
    </row>
    <row r="202" spans="1:10" ht="16.5" thickBot="1" x14ac:dyDescent="0.3">
      <c r="A202" s="147">
        <v>14945202</v>
      </c>
      <c r="B202" s="148" t="s">
        <v>7</v>
      </c>
      <c r="C202" s="148" t="s">
        <v>1</v>
      </c>
      <c r="D202" s="148" t="s">
        <v>2</v>
      </c>
      <c r="E202" s="174">
        <v>2022</v>
      </c>
      <c r="F202" s="148" t="s">
        <v>3</v>
      </c>
      <c r="G202" s="148" t="s">
        <v>4</v>
      </c>
      <c r="H202" s="178">
        <v>3.0000000000000001E-3</v>
      </c>
      <c r="I202" s="148" t="s">
        <v>5</v>
      </c>
      <c r="J202" s="148">
        <v>60650.750000000007</v>
      </c>
    </row>
    <row r="203" spans="1:10" ht="16.5" thickBot="1" x14ac:dyDescent="0.3">
      <c r="A203" s="147">
        <v>14945802</v>
      </c>
      <c r="B203" s="148" t="s">
        <v>7</v>
      </c>
      <c r="C203" s="148" t="s">
        <v>1</v>
      </c>
      <c r="D203" s="148" t="s">
        <v>2</v>
      </c>
      <c r="E203" s="174">
        <v>2022</v>
      </c>
      <c r="F203" s="148" t="s">
        <v>3</v>
      </c>
      <c r="G203" s="148" t="s">
        <v>4</v>
      </c>
      <c r="H203" s="178">
        <v>3.0000000000000001E-3</v>
      </c>
      <c r="I203" s="148" t="s">
        <v>5</v>
      </c>
      <c r="J203" s="148">
        <v>56583.619999999995</v>
      </c>
    </row>
    <row r="204" spans="1:10" ht="16.5" thickBot="1" x14ac:dyDescent="0.3">
      <c r="A204" s="147">
        <v>14946002</v>
      </c>
      <c r="B204" s="148" t="s">
        <v>7</v>
      </c>
      <c r="C204" s="148" t="s">
        <v>1</v>
      </c>
      <c r="D204" s="148" t="s">
        <v>2</v>
      </c>
      <c r="E204" s="174">
        <v>2022</v>
      </c>
      <c r="F204" s="148" t="s">
        <v>3</v>
      </c>
      <c r="G204" s="148" t="s">
        <v>4</v>
      </c>
      <c r="H204" s="178">
        <v>3.0000000000000001E-3</v>
      </c>
      <c r="I204" s="148" t="s">
        <v>5</v>
      </c>
      <c r="J204" s="148">
        <v>59596.819999999992</v>
      </c>
    </row>
    <row r="205" spans="1:10" ht="16.5" thickBot="1" x14ac:dyDescent="0.3">
      <c r="A205" s="147">
        <v>14946102</v>
      </c>
      <c r="B205" s="148" t="s">
        <v>7</v>
      </c>
      <c r="C205" s="148" t="s">
        <v>1</v>
      </c>
      <c r="D205" s="148" t="s">
        <v>2</v>
      </c>
      <c r="E205" s="174">
        <v>2022</v>
      </c>
      <c r="F205" s="148" t="s">
        <v>3</v>
      </c>
      <c r="G205" s="148" t="s">
        <v>4</v>
      </c>
      <c r="H205" s="178">
        <v>3.0000000000000001E-3</v>
      </c>
      <c r="I205" s="148" t="s">
        <v>5</v>
      </c>
      <c r="J205" s="148">
        <v>67638.66</v>
      </c>
    </row>
    <row r="206" spans="1:10" ht="16.5" thickBot="1" x14ac:dyDescent="0.3">
      <c r="A206" s="147">
        <v>14946602</v>
      </c>
      <c r="B206" s="148" t="s">
        <v>7</v>
      </c>
      <c r="C206" s="148" t="s">
        <v>1</v>
      </c>
      <c r="D206" s="148" t="s">
        <v>2</v>
      </c>
      <c r="E206" s="174">
        <v>2022</v>
      </c>
      <c r="F206" s="148" t="s">
        <v>3</v>
      </c>
      <c r="G206" s="148" t="s">
        <v>4</v>
      </c>
      <c r="H206" s="178">
        <v>3.0000000000000001E-3</v>
      </c>
      <c r="I206" s="148" t="s">
        <v>5</v>
      </c>
      <c r="J206" s="148">
        <v>57389.760000000002</v>
      </c>
    </row>
    <row r="207" spans="1:10" ht="16.5" thickBot="1" x14ac:dyDescent="0.3">
      <c r="A207" s="147">
        <v>14946702</v>
      </c>
      <c r="B207" s="148" t="s">
        <v>7</v>
      </c>
      <c r="C207" s="148" t="s">
        <v>1</v>
      </c>
      <c r="D207" s="148" t="s">
        <v>2</v>
      </c>
      <c r="E207" s="174">
        <v>2022</v>
      </c>
      <c r="F207" s="148" t="s">
        <v>3</v>
      </c>
      <c r="G207" s="148" t="s">
        <v>4</v>
      </c>
      <c r="H207" s="178">
        <v>3.0000000000000001E-3</v>
      </c>
      <c r="I207" s="148" t="s">
        <v>5</v>
      </c>
      <c r="J207" s="148">
        <v>53436.56</v>
      </c>
    </row>
    <row r="208" spans="1:10" ht="16.5" thickBot="1" x14ac:dyDescent="0.3">
      <c r="A208" s="147">
        <v>14946802</v>
      </c>
      <c r="B208" s="148" t="s">
        <v>7</v>
      </c>
      <c r="C208" s="148" t="s">
        <v>1</v>
      </c>
      <c r="D208" s="148" t="s">
        <v>2</v>
      </c>
      <c r="E208" s="174">
        <v>2022</v>
      </c>
      <c r="F208" s="148" t="s">
        <v>3</v>
      </c>
      <c r="G208" s="148" t="s">
        <v>4</v>
      </c>
      <c r="H208" s="178">
        <v>3.0000000000000001E-3</v>
      </c>
      <c r="I208" s="148" t="s">
        <v>5</v>
      </c>
      <c r="J208" s="148">
        <v>56199.259999999995</v>
      </c>
    </row>
    <row r="209" spans="1:10" ht="16.5" thickBot="1" x14ac:dyDescent="0.3">
      <c r="A209" s="147">
        <v>17087804</v>
      </c>
      <c r="B209" s="148" t="s">
        <v>7</v>
      </c>
      <c r="C209" s="148" t="s">
        <v>1</v>
      </c>
      <c r="D209" s="148" t="s">
        <v>2</v>
      </c>
      <c r="E209" s="174">
        <v>2025</v>
      </c>
      <c r="F209" s="148" t="s">
        <v>3</v>
      </c>
      <c r="G209" s="148" t="s">
        <v>4</v>
      </c>
      <c r="H209" s="178">
        <v>3.0000000000000001E-3</v>
      </c>
      <c r="I209" s="148" t="s">
        <v>5</v>
      </c>
      <c r="J209" s="148">
        <v>32408.23</v>
      </c>
    </row>
    <row r="210" spans="1:10" ht="16.5" thickBot="1" x14ac:dyDescent="0.3">
      <c r="A210" s="147">
        <v>17088104</v>
      </c>
      <c r="B210" s="148" t="s">
        <v>7</v>
      </c>
      <c r="C210" s="148" t="s">
        <v>1</v>
      </c>
      <c r="D210" s="148" t="s">
        <v>2</v>
      </c>
      <c r="E210" s="174">
        <v>2025</v>
      </c>
      <c r="F210" s="148" t="s">
        <v>3</v>
      </c>
      <c r="G210" s="148" t="s">
        <v>4</v>
      </c>
      <c r="H210" s="178">
        <v>3.0000000000000001E-3</v>
      </c>
      <c r="I210" s="148" t="s">
        <v>5</v>
      </c>
      <c r="J210" s="148">
        <v>26107.81</v>
      </c>
    </row>
    <row r="211" spans="1:10" ht="16.5" thickBot="1" x14ac:dyDescent="0.3">
      <c r="A211" s="147">
        <v>17090204</v>
      </c>
      <c r="B211" s="148" t="s">
        <v>7</v>
      </c>
      <c r="C211" s="148" t="s">
        <v>1</v>
      </c>
      <c r="D211" s="148" t="s">
        <v>2</v>
      </c>
      <c r="E211" s="174">
        <v>2025</v>
      </c>
      <c r="F211" s="148" t="s">
        <v>3</v>
      </c>
      <c r="G211" s="148" t="s">
        <v>4</v>
      </c>
      <c r="H211" s="178">
        <v>3.0000000000000001E-3</v>
      </c>
      <c r="I211" s="148" t="s">
        <v>5</v>
      </c>
      <c r="J211" s="148">
        <v>39700.47</v>
      </c>
    </row>
    <row r="212" spans="1:10" ht="16.5" thickBot="1" x14ac:dyDescent="0.3">
      <c r="A212" s="147">
        <v>17090304</v>
      </c>
      <c r="B212" s="148" t="s">
        <v>7</v>
      </c>
      <c r="C212" s="148" t="s">
        <v>1</v>
      </c>
      <c r="D212" s="148" t="s">
        <v>2</v>
      </c>
      <c r="E212" s="174">
        <v>2025</v>
      </c>
      <c r="F212" s="148" t="s">
        <v>3</v>
      </c>
      <c r="G212" s="148" t="s">
        <v>4</v>
      </c>
      <c r="H212" s="178">
        <v>3.0000000000000001E-3</v>
      </c>
      <c r="I212" s="148" t="s">
        <v>5</v>
      </c>
      <c r="J212" s="148">
        <v>38646.61</v>
      </c>
    </row>
    <row r="213" spans="1:10" ht="16.5" thickBot="1" x14ac:dyDescent="0.3">
      <c r="A213" s="147">
        <v>17090404</v>
      </c>
      <c r="B213" s="148" t="s">
        <v>7</v>
      </c>
      <c r="C213" s="148" t="s">
        <v>1</v>
      </c>
      <c r="D213" s="148" t="s">
        <v>2</v>
      </c>
      <c r="E213" s="174">
        <v>2025</v>
      </c>
      <c r="F213" s="148" t="s">
        <v>3</v>
      </c>
      <c r="G213" s="148" t="s">
        <v>4</v>
      </c>
      <c r="H213" s="178">
        <v>3.0000000000000001E-3</v>
      </c>
      <c r="I213" s="148" t="s">
        <v>5</v>
      </c>
      <c r="J213" s="148">
        <v>37641.94</v>
      </c>
    </row>
    <row r="214" spans="1:10" ht="16.5" thickBot="1" x14ac:dyDescent="0.3">
      <c r="A214" s="147">
        <v>17090504</v>
      </c>
      <c r="B214" s="148" t="s">
        <v>7</v>
      </c>
      <c r="C214" s="148" t="s">
        <v>1</v>
      </c>
      <c r="D214" s="148" t="s">
        <v>2</v>
      </c>
      <c r="E214" s="174">
        <v>2025</v>
      </c>
      <c r="F214" s="148" t="s">
        <v>3</v>
      </c>
      <c r="G214" s="148" t="s">
        <v>4</v>
      </c>
      <c r="H214" s="178">
        <v>3.0000000000000001E-3</v>
      </c>
      <c r="I214" s="148" t="s">
        <v>5</v>
      </c>
      <c r="J214" s="148">
        <v>42333.960000000006</v>
      </c>
    </row>
    <row r="215" spans="1:10" ht="16.5" thickBot="1" x14ac:dyDescent="0.3">
      <c r="A215" s="147">
        <v>17090604</v>
      </c>
      <c r="B215" s="148" t="s">
        <v>7</v>
      </c>
      <c r="C215" s="148" t="s">
        <v>1</v>
      </c>
      <c r="D215" s="148" t="s">
        <v>2</v>
      </c>
      <c r="E215" s="174">
        <v>2025</v>
      </c>
      <c r="F215" s="148" t="s">
        <v>3</v>
      </c>
      <c r="G215" s="148" t="s">
        <v>4</v>
      </c>
      <c r="H215" s="178">
        <v>3.0000000000000001E-3</v>
      </c>
      <c r="I215" s="148" t="s">
        <v>5</v>
      </c>
      <c r="J215" s="148">
        <v>34482.93</v>
      </c>
    </row>
    <row r="216" spans="1:10" ht="16.5" thickBot="1" x14ac:dyDescent="0.3">
      <c r="A216" s="147">
        <v>17090704</v>
      </c>
      <c r="B216" s="148" t="s">
        <v>7</v>
      </c>
      <c r="C216" s="148" t="s">
        <v>1</v>
      </c>
      <c r="D216" s="148" t="s">
        <v>2</v>
      </c>
      <c r="E216" s="174">
        <v>2025</v>
      </c>
      <c r="F216" s="148" t="s">
        <v>3</v>
      </c>
      <c r="G216" s="148" t="s">
        <v>4</v>
      </c>
      <c r="H216" s="178">
        <v>3.0000000000000001E-3</v>
      </c>
      <c r="I216" s="148" t="s">
        <v>5</v>
      </c>
      <c r="J216" s="148">
        <v>28708.11</v>
      </c>
    </row>
    <row r="217" spans="1:10" ht="16.5" thickBot="1" x14ac:dyDescent="0.3">
      <c r="A217" s="147">
        <v>17090804</v>
      </c>
      <c r="B217" s="148" t="s">
        <v>7</v>
      </c>
      <c r="C217" s="148" t="s">
        <v>1</v>
      </c>
      <c r="D217" s="148" t="s">
        <v>2</v>
      </c>
      <c r="E217" s="174">
        <v>2025</v>
      </c>
      <c r="F217" s="148" t="s">
        <v>3</v>
      </c>
      <c r="G217" s="148" t="s">
        <v>4</v>
      </c>
      <c r="H217" s="178">
        <v>3.0000000000000001E-3</v>
      </c>
      <c r="I217" s="148" t="s">
        <v>5</v>
      </c>
      <c r="J217" s="148">
        <v>38575.279999999999</v>
      </c>
    </row>
    <row r="218" spans="1:10" ht="16.5" thickBot="1" x14ac:dyDescent="0.3">
      <c r="A218" s="147">
        <v>17090904</v>
      </c>
      <c r="B218" s="148" t="s">
        <v>7</v>
      </c>
      <c r="C218" s="148" t="s">
        <v>1</v>
      </c>
      <c r="D218" s="148" t="s">
        <v>2</v>
      </c>
      <c r="E218" s="174">
        <v>2025</v>
      </c>
      <c r="F218" s="148" t="s">
        <v>3</v>
      </c>
      <c r="G218" s="148" t="s">
        <v>4</v>
      </c>
      <c r="H218" s="178">
        <v>3.0000000000000001E-3</v>
      </c>
      <c r="I218" s="148" t="s">
        <v>5</v>
      </c>
      <c r="J218" s="148">
        <v>35877.54</v>
      </c>
    </row>
    <row r="219" spans="1:10" ht="16.5" thickBot="1" x14ac:dyDescent="0.3">
      <c r="A219" s="147">
        <v>17091004</v>
      </c>
      <c r="B219" s="148" t="s">
        <v>7</v>
      </c>
      <c r="C219" s="148" t="s">
        <v>1</v>
      </c>
      <c r="D219" s="148" t="s">
        <v>2</v>
      </c>
      <c r="E219" s="174">
        <v>2025</v>
      </c>
      <c r="F219" s="148" t="s">
        <v>3</v>
      </c>
      <c r="G219" s="148" t="s">
        <v>4</v>
      </c>
      <c r="H219" s="178">
        <v>3.0000000000000001E-3</v>
      </c>
      <c r="I219" s="148" t="s">
        <v>5</v>
      </c>
      <c r="J219" s="148">
        <v>38052.47</v>
      </c>
    </row>
    <row r="220" spans="1:10" ht="16.5" thickBot="1" x14ac:dyDescent="0.3">
      <c r="A220" s="147">
        <v>17091104</v>
      </c>
      <c r="B220" s="148" t="s">
        <v>7</v>
      </c>
      <c r="C220" s="148" t="s">
        <v>1</v>
      </c>
      <c r="D220" s="148" t="s">
        <v>2</v>
      </c>
      <c r="E220" s="174">
        <v>2025</v>
      </c>
      <c r="F220" s="148" t="s">
        <v>3</v>
      </c>
      <c r="G220" s="148" t="s">
        <v>4</v>
      </c>
      <c r="H220" s="178">
        <v>3.0000000000000001E-3</v>
      </c>
      <c r="I220" s="148" t="s">
        <v>5</v>
      </c>
      <c r="J220" s="148">
        <v>37373.370000000003</v>
      </c>
    </row>
    <row r="221" spans="1:10" ht="16.5" thickBot="1" x14ac:dyDescent="0.3">
      <c r="A221" s="147">
        <v>17091204</v>
      </c>
      <c r="B221" s="148" t="s">
        <v>7</v>
      </c>
      <c r="C221" s="148" t="s">
        <v>1</v>
      </c>
      <c r="D221" s="148" t="s">
        <v>2</v>
      </c>
      <c r="E221" s="174">
        <v>2025</v>
      </c>
      <c r="F221" s="148" t="s">
        <v>3</v>
      </c>
      <c r="G221" s="148" t="s">
        <v>4</v>
      </c>
      <c r="H221" s="178">
        <v>3.0000000000000001E-3</v>
      </c>
      <c r="I221" s="148" t="s">
        <v>5</v>
      </c>
      <c r="J221" s="148">
        <v>41808.78</v>
      </c>
    </row>
    <row r="222" spans="1:10" ht="16.5" thickBot="1" x14ac:dyDescent="0.3">
      <c r="A222" s="147">
        <v>17091304</v>
      </c>
      <c r="B222" s="148" t="s">
        <v>7</v>
      </c>
      <c r="C222" s="148" t="s">
        <v>1</v>
      </c>
      <c r="D222" s="148" t="s">
        <v>2</v>
      </c>
      <c r="E222" s="174">
        <v>2025</v>
      </c>
      <c r="F222" s="148" t="s">
        <v>3</v>
      </c>
      <c r="G222" s="148" t="s">
        <v>4</v>
      </c>
      <c r="H222" s="178">
        <v>3.0000000000000001E-3</v>
      </c>
      <c r="I222" s="148" t="s">
        <v>5</v>
      </c>
      <c r="J222" s="148">
        <v>32019.71</v>
      </c>
    </row>
    <row r="223" spans="1:10" ht="16.5" thickBot="1" x14ac:dyDescent="0.3">
      <c r="A223" s="147">
        <v>17091404</v>
      </c>
      <c r="B223" s="148" t="s">
        <v>7</v>
      </c>
      <c r="C223" s="148" t="s">
        <v>1</v>
      </c>
      <c r="D223" s="148" t="s">
        <v>2</v>
      </c>
      <c r="E223" s="174">
        <v>2025</v>
      </c>
      <c r="F223" s="148" t="s">
        <v>3</v>
      </c>
      <c r="G223" s="148" t="s">
        <v>4</v>
      </c>
      <c r="H223" s="178">
        <v>3.0000000000000001E-3</v>
      </c>
      <c r="I223" s="148" t="s">
        <v>5</v>
      </c>
      <c r="J223" s="148">
        <v>36153.620000000003</v>
      </c>
    </row>
    <row r="224" spans="1:10" ht="16.5" thickBot="1" x14ac:dyDescent="0.3">
      <c r="A224" s="147">
        <v>17758903</v>
      </c>
      <c r="B224" s="148" t="s">
        <v>7</v>
      </c>
      <c r="C224" s="148" t="s">
        <v>1</v>
      </c>
      <c r="D224" s="148" t="s">
        <v>2</v>
      </c>
      <c r="E224" s="174">
        <v>2022</v>
      </c>
      <c r="F224" s="148" t="s">
        <v>3</v>
      </c>
      <c r="G224" s="148" t="s">
        <v>4</v>
      </c>
      <c r="H224" s="178">
        <v>3.0000000000000001E-3</v>
      </c>
      <c r="I224" s="148" t="s">
        <v>5</v>
      </c>
      <c r="J224" s="148">
        <v>60317.18</v>
      </c>
    </row>
    <row r="225" spans="1:10" ht="16.5" thickBot="1" x14ac:dyDescent="0.3">
      <c r="A225" s="147">
        <v>17759103</v>
      </c>
      <c r="B225" s="148" t="s">
        <v>7</v>
      </c>
      <c r="C225" s="148" t="s">
        <v>1</v>
      </c>
      <c r="D225" s="148" t="s">
        <v>2</v>
      </c>
      <c r="E225" s="174">
        <v>2022</v>
      </c>
      <c r="F225" s="148" t="s">
        <v>3</v>
      </c>
      <c r="G225" s="148" t="s">
        <v>4</v>
      </c>
      <c r="H225" s="178">
        <v>3.0000000000000001E-3</v>
      </c>
      <c r="I225" s="148" t="s">
        <v>5</v>
      </c>
      <c r="J225" s="148">
        <v>56025.42</v>
      </c>
    </row>
    <row r="226" spans="1:10" ht="16.5" thickBot="1" x14ac:dyDescent="0.3">
      <c r="A226" s="147">
        <v>17760303</v>
      </c>
      <c r="B226" s="148" t="s">
        <v>7</v>
      </c>
      <c r="C226" s="148" t="s">
        <v>1</v>
      </c>
      <c r="D226" s="148" t="s">
        <v>2</v>
      </c>
      <c r="E226" s="174">
        <v>2022</v>
      </c>
      <c r="F226" s="148" t="s">
        <v>3</v>
      </c>
      <c r="G226" s="148" t="s">
        <v>4</v>
      </c>
      <c r="H226" s="178">
        <v>3.0000000000000001E-3</v>
      </c>
      <c r="I226" s="148" t="s">
        <v>5</v>
      </c>
      <c r="J226" s="148">
        <v>58432.069999999992</v>
      </c>
    </row>
    <row r="227" spans="1:10" ht="16.5" thickBot="1" x14ac:dyDescent="0.3">
      <c r="A227" s="147">
        <v>17760703</v>
      </c>
      <c r="B227" s="148" t="s">
        <v>7</v>
      </c>
      <c r="C227" s="148" t="s">
        <v>1</v>
      </c>
      <c r="D227" s="148" t="s">
        <v>2</v>
      </c>
      <c r="E227" s="174">
        <v>2022</v>
      </c>
      <c r="F227" s="148" t="s">
        <v>3</v>
      </c>
      <c r="G227" s="148" t="s">
        <v>4</v>
      </c>
      <c r="H227" s="178">
        <v>3.0000000000000001E-3</v>
      </c>
      <c r="I227" s="148" t="s">
        <v>5</v>
      </c>
      <c r="J227" s="148">
        <v>62312.649999999994</v>
      </c>
    </row>
    <row r="228" spans="1:10" ht="16.5" thickBot="1" x14ac:dyDescent="0.3">
      <c r="A228" s="147">
        <v>17776303</v>
      </c>
      <c r="B228" s="148" t="s">
        <v>7</v>
      </c>
      <c r="C228" s="148" t="s">
        <v>1</v>
      </c>
      <c r="D228" s="148" t="s">
        <v>2</v>
      </c>
      <c r="E228" s="174">
        <v>2022</v>
      </c>
      <c r="F228" s="148" t="s">
        <v>3</v>
      </c>
      <c r="G228" s="148" t="s">
        <v>4</v>
      </c>
      <c r="H228" s="178">
        <v>3.0000000000000001E-3</v>
      </c>
      <c r="I228" s="148" t="s">
        <v>5</v>
      </c>
      <c r="J228" s="148">
        <v>59390.549999999996</v>
      </c>
    </row>
    <row r="229" spans="1:10" ht="16.5" thickBot="1" x14ac:dyDescent="0.3">
      <c r="A229" s="147">
        <v>17776403</v>
      </c>
      <c r="B229" s="148" t="s">
        <v>7</v>
      </c>
      <c r="C229" s="148" t="s">
        <v>1</v>
      </c>
      <c r="D229" s="148" t="s">
        <v>2</v>
      </c>
      <c r="E229" s="174">
        <v>2022</v>
      </c>
      <c r="F229" s="148" t="s">
        <v>3</v>
      </c>
      <c r="G229" s="148" t="s">
        <v>4</v>
      </c>
      <c r="H229" s="178">
        <v>3.0000000000000001E-3</v>
      </c>
      <c r="I229" s="148" t="s">
        <v>5</v>
      </c>
      <c r="J229" s="148">
        <v>64333.69</v>
      </c>
    </row>
    <row r="230" spans="1:10" ht="16.5" thickBot="1" x14ac:dyDescent="0.3">
      <c r="A230" s="147">
        <v>17776503</v>
      </c>
      <c r="B230" s="148" t="s">
        <v>7</v>
      </c>
      <c r="C230" s="148" t="s">
        <v>1</v>
      </c>
      <c r="D230" s="148" t="s">
        <v>2</v>
      </c>
      <c r="E230" s="174">
        <v>2022</v>
      </c>
      <c r="F230" s="148" t="s">
        <v>3</v>
      </c>
      <c r="G230" s="148" t="s">
        <v>4</v>
      </c>
      <c r="H230" s="178">
        <v>3.0000000000000001E-3</v>
      </c>
      <c r="I230" s="148" t="s">
        <v>5</v>
      </c>
      <c r="J230" s="148">
        <v>65033.380000000005</v>
      </c>
    </row>
    <row r="231" spans="1:10" ht="16.5" thickBot="1" x14ac:dyDescent="0.3">
      <c r="A231" s="147">
        <v>17776603</v>
      </c>
      <c r="B231" s="148" t="s">
        <v>7</v>
      </c>
      <c r="C231" s="148" t="s">
        <v>1</v>
      </c>
      <c r="D231" s="148" t="s">
        <v>2</v>
      </c>
      <c r="E231" s="174">
        <v>2022</v>
      </c>
      <c r="F231" s="148" t="s">
        <v>3</v>
      </c>
      <c r="G231" s="148" t="s">
        <v>4</v>
      </c>
      <c r="H231" s="178">
        <v>3.0000000000000001E-3</v>
      </c>
      <c r="I231" s="148" t="s">
        <v>5</v>
      </c>
      <c r="J231" s="148">
        <v>62047.01</v>
      </c>
    </row>
    <row r="232" spans="1:10" ht="16.5" thickBot="1" x14ac:dyDescent="0.3">
      <c r="A232" s="147">
        <v>17777003</v>
      </c>
      <c r="B232" s="148" t="s">
        <v>7</v>
      </c>
      <c r="C232" s="148" t="s">
        <v>1</v>
      </c>
      <c r="D232" s="148" t="s">
        <v>2</v>
      </c>
      <c r="E232" s="174">
        <v>2022</v>
      </c>
      <c r="F232" s="148" t="s">
        <v>3</v>
      </c>
      <c r="G232" s="148" t="s">
        <v>4</v>
      </c>
      <c r="H232" s="178">
        <v>3.0000000000000001E-3</v>
      </c>
      <c r="I232" s="148" t="s">
        <v>5</v>
      </c>
      <c r="J232" s="148">
        <v>66615.64</v>
      </c>
    </row>
    <row r="233" spans="1:10" ht="16.5" thickBot="1" x14ac:dyDescent="0.3">
      <c r="A233" s="147">
        <v>17779203</v>
      </c>
      <c r="B233" s="148" t="s">
        <v>7</v>
      </c>
      <c r="C233" s="148" t="s">
        <v>1</v>
      </c>
      <c r="D233" s="148" t="s">
        <v>2</v>
      </c>
      <c r="E233" s="174">
        <v>2022</v>
      </c>
      <c r="F233" s="148" t="s">
        <v>3</v>
      </c>
      <c r="G233" s="148" t="s">
        <v>4</v>
      </c>
      <c r="H233" s="178">
        <v>3.0000000000000001E-3</v>
      </c>
      <c r="I233" s="148" t="s">
        <v>5</v>
      </c>
      <c r="J233" s="148">
        <v>68156.08</v>
      </c>
    </row>
    <row r="234" spans="1:10" ht="16.5" thickBot="1" x14ac:dyDescent="0.3">
      <c r="A234" s="147">
        <v>17779303</v>
      </c>
      <c r="B234" s="148" t="s">
        <v>7</v>
      </c>
      <c r="C234" s="148" t="s">
        <v>1</v>
      </c>
      <c r="D234" s="148" t="s">
        <v>2</v>
      </c>
      <c r="E234" s="174">
        <v>2022</v>
      </c>
      <c r="F234" s="148" t="s">
        <v>3</v>
      </c>
      <c r="G234" s="148" t="s">
        <v>4</v>
      </c>
      <c r="H234" s="178">
        <v>3.0000000000000001E-3</v>
      </c>
      <c r="I234" s="148" t="s">
        <v>5</v>
      </c>
      <c r="J234" s="148">
        <v>34879.589999999997</v>
      </c>
    </row>
    <row r="235" spans="1:10" ht="16.5" thickBot="1" x14ac:dyDescent="0.3">
      <c r="A235" s="147">
        <v>17779503</v>
      </c>
      <c r="B235" s="148" t="s">
        <v>7</v>
      </c>
      <c r="C235" s="148" t="s">
        <v>1</v>
      </c>
      <c r="D235" s="148" t="s">
        <v>2</v>
      </c>
      <c r="E235" s="174">
        <v>2022</v>
      </c>
      <c r="F235" s="148" t="s">
        <v>3</v>
      </c>
      <c r="G235" s="148" t="s">
        <v>4</v>
      </c>
      <c r="H235" s="178">
        <v>3.0000000000000001E-3</v>
      </c>
      <c r="I235" s="148" t="s">
        <v>5</v>
      </c>
      <c r="J235" s="148">
        <v>58321.65</v>
      </c>
    </row>
    <row r="236" spans="1:10" ht="16.5" thickBot="1" x14ac:dyDescent="0.3">
      <c r="A236" s="147">
        <v>17779603</v>
      </c>
      <c r="B236" s="148" t="s">
        <v>7</v>
      </c>
      <c r="C236" s="148" t="s">
        <v>1</v>
      </c>
      <c r="D236" s="148" t="s">
        <v>2</v>
      </c>
      <c r="E236" s="174">
        <v>2022</v>
      </c>
      <c r="F236" s="148" t="s">
        <v>3</v>
      </c>
      <c r="G236" s="148" t="s">
        <v>4</v>
      </c>
      <c r="H236" s="178">
        <v>3.0000000000000001E-3</v>
      </c>
      <c r="I236" s="148" t="s">
        <v>5</v>
      </c>
      <c r="J236" s="148">
        <v>70997.449999999983</v>
      </c>
    </row>
    <row r="237" spans="1:10" ht="16.5" thickBot="1" x14ac:dyDescent="0.3">
      <c r="A237" s="147">
        <v>17779803</v>
      </c>
      <c r="B237" s="148" t="s">
        <v>7</v>
      </c>
      <c r="C237" s="148" t="s">
        <v>1</v>
      </c>
      <c r="D237" s="148" t="s">
        <v>2</v>
      </c>
      <c r="E237" s="174">
        <v>2022</v>
      </c>
      <c r="F237" s="148" t="s">
        <v>3</v>
      </c>
      <c r="G237" s="148" t="s">
        <v>4</v>
      </c>
      <c r="H237" s="178">
        <v>3.0000000000000001E-3</v>
      </c>
      <c r="I237" s="148" t="s">
        <v>5</v>
      </c>
      <c r="J237" s="148">
        <v>59902.399999999994</v>
      </c>
    </row>
    <row r="238" spans="1:10" ht="16.5" thickBot="1" x14ac:dyDescent="0.3">
      <c r="A238" s="147">
        <v>17779903</v>
      </c>
      <c r="B238" s="148" t="s">
        <v>7</v>
      </c>
      <c r="C238" s="148" t="s">
        <v>1</v>
      </c>
      <c r="D238" s="148" t="s">
        <v>2</v>
      </c>
      <c r="E238" s="174">
        <v>2022</v>
      </c>
      <c r="F238" s="148" t="s">
        <v>3</v>
      </c>
      <c r="G238" s="148" t="s">
        <v>4</v>
      </c>
      <c r="H238" s="178">
        <v>3.0000000000000001E-3</v>
      </c>
      <c r="I238" s="148" t="s">
        <v>5</v>
      </c>
      <c r="J238" s="148">
        <v>60846.85</v>
      </c>
    </row>
    <row r="239" spans="1:10" ht="16.5" thickBot="1" x14ac:dyDescent="0.3">
      <c r="A239" s="147">
        <v>17780403</v>
      </c>
      <c r="B239" s="148" t="s">
        <v>7</v>
      </c>
      <c r="C239" s="148" t="s">
        <v>1</v>
      </c>
      <c r="D239" s="148" t="s">
        <v>2</v>
      </c>
      <c r="E239" s="174">
        <v>2022</v>
      </c>
      <c r="F239" s="148" t="s">
        <v>3</v>
      </c>
      <c r="G239" s="148" t="s">
        <v>4</v>
      </c>
      <c r="H239" s="178">
        <v>3.0000000000000001E-3</v>
      </c>
      <c r="I239" s="148" t="s">
        <v>5</v>
      </c>
      <c r="J239" s="148">
        <v>67238.92</v>
      </c>
    </row>
    <row r="240" spans="1:10" ht="16.5" thickBot="1" x14ac:dyDescent="0.3">
      <c r="A240" s="147">
        <v>17780503</v>
      </c>
      <c r="B240" s="148" t="s">
        <v>7</v>
      </c>
      <c r="C240" s="148" t="s">
        <v>1</v>
      </c>
      <c r="D240" s="148" t="s">
        <v>2</v>
      </c>
      <c r="E240" s="174">
        <v>2022</v>
      </c>
      <c r="F240" s="148" t="s">
        <v>3</v>
      </c>
      <c r="G240" s="148" t="s">
        <v>4</v>
      </c>
      <c r="H240" s="178">
        <v>3.0000000000000001E-3</v>
      </c>
      <c r="I240" s="148" t="s">
        <v>5</v>
      </c>
      <c r="J240" s="148">
        <v>65914.89</v>
      </c>
    </row>
    <row r="241" spans="1:10" ht="16.5" thickBot="1" x14ac:dyDescent="0.3">
      <c r="A241" s="147">
        <v>17780703</v>
      </c>
      <c r="B241" s="148" t="s">
        <v>7</v>
      </c>
      <c r="C241" s="148" t="s">
        <v>1</v>
      </c>
      <c r="D241" s="148" t="s">
        <v>2</v>
      </c>
      <c r="E241" s="174">
        <v>2022</v>
      </c>
      <c r="F241" s="148" t="s">
        <v>3</v>
      </c>
      <c r="G241" s="148" t="s">
        <v>4</v>
      </c>
      <c r="H241" s="178">
        <v>3.0000000000000001E-3</v>
      </c>
      <c r="I241" s="148" t="s">
        <v>5</v>
      </c>
      <c r="J241" s="148">
        <v>52523.200000000004</v>
      </c>
    </row>
    <row r="242" spans="1:10" ht="16.5" thickBot="1" x14ac:dyDescent="0.3">
      <c r="A242" s="147">
        <v>17780903</v>
      </c>
      <c r="B242" s="148" t="s">
        <v>7</v>
      </c>
      <c r="C242" s="148" t="s">
        <v>1</v>
      </c>
      <c r="D242" s="148" t="s">
        <v>2</v>
      </c>
      <c r="E242" s="174">
        <v>2022</v>
      </c>
      <c r="F242" s="148" t="s">
        <v>3</v>
      </c>
      <c r="G242" s="148" t="s">
        <v>4</v>
      </c>
      <c r="H242" s="178">
        <v>3.0000000000000001E-3</v>
      </c>
      <c r="I242" s="148" t="s">
        <v>5</v>
      </c>
      <c r="J242" s="148">
        <v>72382.109999999986</v>
      </c>
    </row>
    <row r="243" spans="1:10" ht="16.5" thickBot="1" x14ac:dyDescent="0.3">
      <c r="A243" s="147">
        <v>17786303</v>
      </c>
      <c r="B243" s="148" t="s">
        <v>7</v>
      </c>
      <c r="C243" s="148" t="s">
        <v>1</v>
      </c>
      <c r="D243" s="148" t="s">
        <v>2</v>
      </c>
      <c r="E243" s="174">
        <v>2022</v>
      </c>
      <c r="F243" s="148" t="s">
        <v>3</v>
      </c>
      <c r="G243" s="148" t="s">
        <v>4</v>
      </c>
      <c r="H243" s="178">
        <v>3.0000000000000001E-3</v>
      </c>
      <c r="I243" s="148" t="s">
        <v>5</v>
      </c>
      <c r="J243" s="148">
        <v>59787</v>
      </c>
    </row>
    <row r="244" spans="1:10" ht="16.5" thickBot="1" x14ac:dyDescent="0.3">
      <c r="A244" s="147">
        <v>17786403</v>
      </c>
      <c r="B244" s="148" t="s">
        <v>7</v>
      </c>
      <c r="C244" s="148" t="s">
        <v>1</v>
      </c>
      <c r="D244" s="148" t="s">
        <v>2</v>
      </c>
      <c r="E244" s="174">
        <v>2022</v>
      </c>
      <c r="F244" s="148" t="s">
        <v>3</v>
      </c>
      <c r="G244" s="148" t="s">
        <v>4</v>
      </c>
      <c r="H244" s="178">
        <v>3.0000000000000001E-3</v>
      </c>
      <c r="I244" s="148" t="s">
        <v>5</v>
      </c>
      <c r="J244" s="148">
        <v>70621.149999999994</v>
      </c>
    </row>
    <row r="245" spans="1:10" ht="16.5" thickBot="1" x14ac:dyDescent="0.3">
      <c r="A245" s="147">
        <v>17786503</v>
      </c>
      <c r="B245" s="148" t="s">
        <v>7</v>
      </c>
      <c r="C245" s="148" t="s">
        <v>1</v>
      </c>
      <c r="D245" s="148" t="s">
        <v>2</v>
      </c>
      <c r="E245" s="174">
        <v>2022</v>
      </c>
      <c r="F245" s="148" t="s">
        <v>3</v>
      </c>
      <c r="G245" s="148" t="s">
        <v>4</v>
      </c>
      <c r="H245" s="178">
        <v>3.0000000000000001E-3</v>
      </c>
      <c r="I245" s="148" t="s">
        <v>5</v>
      </c>
      <c r="J245" s="148">
        <v>52008.61</v>
      </c>
    </row>
    <row r="246" spans="1:10" ht="16.5" thickBot="1" x14ac:dyDescent="0.3">
      <c r="A246" s="147">
        <v>17786603</v>
      </c>
      <c r="B246" s="148" t="s">
        <v>7</v>
      </c>
      <c r="C246" s="148" t="s">
        <v>1</v>
      </c>
      <c r="D246" s="148" t="s">
        <v>2</v>
      </c>
      <c r="E246" s="174">
        <v>2022</v>
      </c>
      <c r="F246" s="148" t="s">
        <v>3</v>
      </c>
      <c r="G246" s="148" t="s">
        <v>4</v>
      </c>
      <c r="H246" s="178">
        <v>3.0000000000000001E-3</v>
      </c>
      <c r="I246" s="148" t="s">
        <v>5</v>
      </c>
      <c r="J246" s="148">
        <v>77724.819999999992</v>
      </c>
    </row>
    <row r="247" spans="1:10" ht="16.5" thickBot="1" x14ac:dyDescent="0.3">
      <c r="A247" s="147">
        <v>17786703</v>
      </c>
      <c r="B247" s="148" t="s">
        <v>7</v>
      </c>
      <c r="C247" s="148" t="s">
        <v>1</v>
      </c>
      <c r="D247" s="148" t="s">
        <v>2</v>
      </c>
      <c r="E247" s="174">
        <v>2022</v>
      </c>
      <c r="F247" s="148" t="s">
        <v>3</v>
      </c>
      <c r="G247" s="148" t="s">
        <v>4</v>
      </c>
      <c r="H247" s="178">
        <v>3.0000000000000001E-3</v>
      </c>
      <c r="I247" s="148" t="s">
        <v>5</v>
      </c>
      <c r="J247" s="148">
        <v>67254.63</v>
      </c>
    </row>
    <row r="248" spans="1:10" ht="16.5" thickBot="1" x14ac:dyDescent="0.3">
      <c r="A248" s="147">
        <v>17806003</v>
      </c>
      <c r="B248" s="148" t="s">
        <v>7</v>
      </c>
      <c r="C248" s="148" t="s">
        <v>1</v>
      </c>
      <c r="D248" s="148" t="s">
        <v>2</v>
      </c>
      <c r="E248" s="174">
        <v>2023</v>
      </c>
      <c r="F248" s="148" t="s">
        <v>3</v>
      </c>
      <c r="G248" s="148" t="s">
        <v>4</v>
      </c>
      <c r="H248" s="178">
        <v>3.0000000000000001E-3</v>
      </c>
      <c r="I248" s="148" t="s">
        <v>5</v>
      </c>
      <c r="J248" s="148">
        <v>23303</v>
      </c>
    </row>
    <row r="249" spans="1:10" ht="16.5" thickBot="1" x14ac:dyDescent="0.3">
      <c r="A249" s="147">
        <v>17806103</v>
      </c>
      <c r="B249" s="148" t="s">
        <v>7</v>
      </c>
      <c r="C249" s="148" t="s">
        <v>1</v>
      </c>
      <c r="D249" s="148" t="s">
        <v>2</v>
      </c>
      <c r="E249" s="174">
        <v>2023</v>
      </c>
      <c r="F249" s="148" t="s">
        <v>3</v>
      </c>
      <c r="G249" s="148" t="s">
        <v>4</v>
      </c>
      <c r="H249" s="178">
        <v>3.0000000000000001E-3</v>
      </c>
      <c r="I249" s="148" t="s">
        <v>5</v>
      </c>
      <c r="J249" s="148">
        <v>48384.029999999992</v>
      </c>
    </row>
    <row r="250" spans="1:10" ht="16.5" thickBot="1" x14ac:dyDescent="0.3">
      <c r="A250" s="147">
        <v>53104203</v>
      </c>
      <c r="B250" s="148" t="s">
        <v>7</v>
      </c>
      <c r="C250" s="148" t="s">
        <v>1</v>
      </c>
      <c r="D250" s="148" t="s">
        <v>2</v>
      </c>
      <c r="E250" s="174">
        <v>2023</v>
      </c>
      <c r="F250" s="148" t="s">
        <v>3</v>
      </c>
      <c r="G250" s="148" t="s">
        <v>4</v>
      </c>
      <c r="H250" s="178">
        <v>3.0000000000000001E-3</v>
      </c>
      <c r="I250" s="148" t="s">
        <v>5</v>
      </c>
      <c r="J250" s="148">
        <v>57984.17</v>
      </c>
    </row>
    <row r="251" spans="1:10" ht="16.5" thickBot="1" x14ac:dyDescent="0.3">
      <c r="A251" s="147">
        <v>53104303</v>
      </c>
      <c r="B251" s="148" t="s">
        <v>7</v>
      </c>
      <c r="C251" s="148" t="s">
        <v>1</v>
      </c>
      <c r="D251" s="148" t="s">
        <v>2</v>
      </c>
      <c r="E251" s="174">
        <v>2023</v>
      </c>
      <c r="F251" s="148" t="s">
        <v>3</v>
      </c>
      <c r="G251" s="148" t="s">
        <v>4</v>
      </c>
      <c r="H251" s="178">
        <v>3.0000000000000001E-3</v>
      </c>
      <c r="I251" s="148" t="s">
        <v>5</v>
      </c>
      <c r="J251" s="148">
        <v>56682.400000000001</v>
      </c>
    </row>
    <row r="252" spans="1:10" ht="16.5" thickBot="1" x14ac:dyDescent="0.3">
      <c r="A252" s="147">
        <v>53113003</v>
      </c>
      <c r="B252" s="148" t="s">
        <v>7</v>
      </c>
      <c r="C252" s="148" t="s">
        <v>1</v>
      </c>
      <c r="D252" s="148" t="s">
        <v>2</v>
      </c>
      <c r="E252" s="174">
        <v>2023</v>
      </c>
      <c r="F252" s="148" t="s">
        <v>3</v>
      </c>
      <c r="G252" s="148" t="s">
        <v>4</v>
      </c>
      <c r="H252" s="178">
        <v>3.0000000000000001E-3</v>
      </c>
      <c r="I252" s="148" t="s">
        <v>5</v>
      </c>
      <c r="J252" s="148">
        <v>71793.05</v>
      </c>
    </row>
    <row r="253" spans="1:10" ht="16.5" thickBot="1" x14ac:dyDescent="0.3">
      <c r="A253" s="147">
        <v>68529703</v>
      </c>
      <c r="B253" s="148" t="s">
        <v>7</v>
      </c>
      <c r="C253" s="148" t="s">
        <v>1</v>
      </c>
      <c r="D253" s="148" t="s">
        <v>2</v>
      </c>
      <c r="E253" s="174">
        <v>2024</v>
      </c>
      <c r="F253" s="148" t="s">
        <v>3</v>
      </c>
      <c r="G253" s="148" t="s">
        <v>4</v>
      </c>
      <c r="H253" s="178">
        <v>3.0000000000000001E-3</v>
      </c>
      <c r="I253" s="148" t="s">
        <v>5</v>
      </c>
      <c r="J253" s="148">
        <v>68006.219999999987</v>
      </c>
    </row>
    <row r="254" spans="1:10" ht="16.5" thickBot="1" x14ac:dyDescent="0.3">
      <c r="A254" s="147">
        <v>68529803</v>
      </c>
      <c r="B254" s="148" t="s">
        <v>7</v>
      </c>
      <c r="C254" s="148" t="s">
        <v>1</v>
      </c>
      <c r="D254" s="148" t="s">
        <v>2</v>
      </c>
      <c r="E254" s="174">
        <v>2024</v>
      </c>
      <c r="F254" s="148" t="s">
        <v>3</v>
      </c>
      <c r="G254" s="148" t="s">
        <v>4</v>
      </c>
      <c r="H254" s="178">
        <v>3.0000000000000001E-3</v>
      </c>
      <c r="I254" s="148" t="s">
        <v>5</v>
      </c>
      <c r="J254" s="148">
        <v>71786.810000000012</v>
      </c>
    </row>
    <row r="255" spans="1:10" ht="16.5" thickBot="1" x14ac:dyDescent="0.3">
      <c r="A255" s="147">
        <v>68529903</v>
      </c>
      <c r="B255" s="148" t="s">
        <v>7</v>
      </c>
      <c r="C255" s="148" t="s">
        <v>1</v>
      </c>
      <c r="D255" s="148" t="s">
        <v>2</v>
      </c>
      <c r="E255" s="174">
        <v>2024</v>
      </c>
      <c r="F255" s="148" t="s">
        <v>3</v>
      </c>
      <c r="G255" s="148" t="s">
        <v>4</v>
      </c>
      <c r="H255" s="178">
        <v>3.0000000000000001E-3</v>
      </c>
      <c r="I255" s="148" t="s">
        <v>5</v>
      </c>
      <c r="J255" s="148">
        <v>76366.290000000008</v>
      </c>
    </row>
    <row r="256" spans="1:10" ht="16.5" thickBot="1" x14ac:dyDescent="0.3">
      <c r="A256" s="147">
        <v>68530003</v>
      </c>
      <c r="B256" s="148" t="s">
        <v>7</v>
      </c>
      <c r="C256" s="148" t="s">
        <v>1</v>
      </c>
      <c r="D256" s="148" t="s">
        <v>2</v>
      </c>
      <c r="E256" s="174">
        <v>2024</v>
      </c>
      <c r="F256" s="148" t="s">
        <v>3</v>
      </c>
      <c r="G256" s="148" t="s">
        <v>4</v>
      </c>
      <c r="H256" s="178">
        <v>3.0000000000000001E-3</v>
      </c>
      <c r="I256" s="148" t="s">
        <v>5</v>
      </c>
      <c r="J256" s="148">
        <v>80053.38</v>
      </c>
    </row>
    <row r="257" spans="1:10" ht="16.5" thickBot="1" x14ac:dyDescent="0.3">
      <c r="A257" s="147">
        <v>68530103</v>
      </c>
      <c r="B257" s="148" t="s">
        <v>7</v>
      </c>
      <c r="C257" s="148" t="s">
        <v>1</v>
      </c>
      <c r="D257" s="148" t="s">
        <v>2</v>
      </c>
      <c r="E257" s="174">
        <v>2024</v>
      </c>
      <c r="F257" s="148" t="s">
        <v>3</v>
      </c>
      <c r="G257" s="148" t="s">
        <v>4</v>
      </c>
      <c r="H257" s="178">
        <v>3.0000000000000001E-3</v>
      </c>
      <c r="I257" s="148" t="s">
        <v>5</v>
      </c>
      <c r="J257" s="148">
        <v>60284.06</v>
      </c>
    </row>
    <row r="258" spans="1:10" ht="16.5" thickBot="1" x14ac:dyDescent="0.3">
      <c r="A258" s="147">
        <v>68530203</v>
      </c>
      <c r="B258" s="148" t="s">
        <v>7</v>
      </c>
      <c r="C258" s="148" t="s">
        <v>1</v>
      </c>
      <c r="D258" s="148" t="s">
        <v>2</v>
      </c>
      <c r="E258" s="174">
        <v>2024</v>
      </c>
      <c r="F258" s="148" t="s">
        <v>3</v>
      </c>
      <c r="G258" s="148" t="s">
        <v>4</v>
      </c>
      <c r="H258" s="178">
        <v>3.0000000000000001E-3</v>
      </c>
      <c r="I258" s="148" t="s">
        <v>5</v>
      </c>
      <c r="J258" s="148">
        <v>71859.5</v>
      </c>
    </row>
    <row r="259" spans="1:10" ht="16.5" thickBot="1" x14ac:dyDescent="0.3">
      <c r="A259" s="147">
        <v>68530303</v>
      </c>
      <c r="B259" s="148" t="s">
        <v>7</v>
      </c>
      <c r="C259" s="148" t="s">
        <v>1</v>
      </c>
      <c r="D259" s="148" t="s">
        <v>2</v>
      </c>
      <c r="E259" s="174">
        <v>2024</v>
      </c>
      <c r="F259" s="148" t="s">
        <v>3</v>
      </c>
      <c r="G259" s="148" t="s">
        <v>4</v>
      </c>
      <c r="H259" s="178">
        <v>3.0000000000000001E-3</v>
      </c>
      <c r="I259" s="148" t="s">
        <v>5</v>
      </c>
      <c r="J259" s="148">
        <v>69213.62000000001</v>
      </c>
    </row>
    <row r="260" spans="1:10" ht="16.5" thickBot="1" x14ac:dyDescent="0.3">
      <c r="A260" s="147">
        <v>68530403</v>
      </c>
      <c r="B260" s="148" t="s">
        <v>7</v>
      </c>
      <c r="C260" s="148" t="s">
        <v>1</v>
      </c>
      <c r="D260" s="148" t="s">
        <v>2</v>
      </c>
      <c r="E260" s="174">
        <v>2024</v>
      </c>
      <c r="F260" s="148" t="s">
        <v>3</v>
      </c>
      <c r="G260" s="148" t="s">
        <v>4</v>
      </c>
      <c r="H260" s="178">
        <v>3.0000000000000001E-3</v>
      </c>
      <c r="I260" s="148" t="s">
        <v>5</v>
      </c>
      <c r="J260" s="148">
        <v>74982.59</v>
      </c>
    </row>
    <row r="261" spans="1:10" ht="16.5" thickBot="1" x14ac:dyDescent="0.3">
      <c r="A261" s="147">
        <v>68530503</v>
      </c>
      <c r="B261" s="148" t="s">
        <v>7</v>
      </c>
      <c r="C261" s="148" t="s">
        <v>1</v>
      </c>
      <c r="D261" s="148" t="s">
        <v>2</v>
      </c>
      <c r="E261" s="174">
        <v>2024</v>
      </c>
      <c r="F261" s="148" t="s">
        <v>3</v>
      </c>
      <c r="G261" s="148" t="s">
        <v>4</v>
      </c>
      <c r="H261" s="178">
        <v>3.0000000000000001E-3</v>
      </c>
      <c r="I261" s="148" t="s">
        <v>5</v>
      </c>
      <c r="J261" s="148">
        <v>63861.59</v>
      </c>
    </row>
    <row r="262" spans="1:10" ht="16.5" thickBot="1" x14ac:dyDescent="0.3">
      <c r="A262" s="147">
        <v>68530603</v>
      </c>
      <c r="B262" s="148" t="s">
        <v>7</v>
      </c>
      <c r="C262" s="148" t="s">
        <v>1</v>
      </c>
      <c r="D262" s="148" t="s">
        <v>2</v>
      </c>
      <c r="E262" s="174">
        <v>2024</v>
      </c>
      <c r="F262" s="148" t="s">
        <v>3</v>
      </c>
      <c r="G262" s="148" t="s">
        <v>4</v>
      </c>
      <c r="H262" s="178">
        <v>3.0000000000000001E-3</v>
      </c>
      <c r="I262" s="148" t="s">
        <v>5</v>
      </c>
      <c r="J262" s="148">
        <v>76687.219999999987</v>
      </c>
    </row>
    <row r="263" spans="1:10" ht="16.5" thickBot="1" x14ac:dyDescent="0.3">
      <c r="A263" s="147">
        <v>14907102</v>
      </c>
      <c r="B263" s="148" t="s">
        <v>10</v>
      </c>
      <c r="C263" s="148" t="s">
        <v>11</v>
      </c>
      <c r="D263" s="148" t="s">
        <v>12</v>
      </c>
      <c r="E263" s="174">
        <v>2019</v>
      </c>
      <c r="F263" s="148" t="s">
        <v>3</v>
      </c>
      <c r="G263" s="148" t="s">
        <v>13</v>
      </c>
      <c r="H263" s="178">
        <v>0</v>
      </c>
      <c r="I263" s="148"/>
      <c r="J263" s="148">
        <v>24695.09</v>
      </c>
    </row>
    <row r="264" spans="1:10" ht="16.5" thickBot="1" x14ac:dyDescent="0.3">
      <c r="A264" s="147">
        <v>14939602</v>
      </c>
      <c r="B264" s="148" t="s">
        <v>10</v>
      </c>
      <c r="C264" s="148" t="s">
        <v>11</v>
      </c>
      <c r="D264" s="148" t="s">
        <v>12</v>
      </c>
      <c r="E264" s="174">
        <v>2021</v>
      </c>
      <c r="F264" s="148" t="s">
        <v>3</v>
      </c>
      <c r="G264" s="148" t="s">
        <v>13</v>
      </c>
      <c r="H264" s="178">
        <v>0</v>
      </c>
      <c r="I264" s="148"/>
      <c r="J264" s="148">
        <v>34724.39</v>
      </c>
    </row>
    <row r="265" spans="1:10" ht="16.5" thickBot="1" x14ac:dyDescent="0.3">
      <c r="A265" s="147">
        <v>14948102</v>
      </c>
      <c r="B265" s="148" t="s">
        <v>10</v>
      </c>
      <c r="C265" s="148" t="s">
        <v>11</v>
      </c>
      <c r="D265" s="148" t="s">
        <v>12</v>
      </c>
      <c r="E265" s="174">
        <v>2022</v>
      </c>
      <c r="F265" s="148" t="s">
        <v>3</v>
      </c>
      <c r="G265" s="148" t="s">
        <v>13</v>
      </c>
      <c r="H265" s="178">
        <v>0</v>
      </c>
      <c r="I265" s="148"/>
      <c r="J265" s="148">
        <v>35980.39</v>
      </c>
    </row>
    <row r="266" spans="1:10" ht="16.5" thickBot="1" x14ac:dyDescent="0.3">
      <c r="A266" s="147">
        <v>14950302</v>
      </c>
      <c r="B266" s="148" t="s">
        <v>10</v>
      </c>
      <c r="C266" s="148" t="s">
        <v>11</v>
      </c>
      <c r="D266" s="148" t="s">
        <v>12</v>
      </c>
      <c r="E266" s="174">
        <v>2023</v>
      </c>
      <c r="F266" s="148" t="s">
        <v>3</v>
      </c>
      <c r="G266" s="148" t="s">
        <v>13</v>
      </c>
      <c r="H266" s="178">
        <v>0</v>
      </c>
      <c r="I266" s="148"/>
      <c r="J266" s="148">
        <v>59722.36</v>
      </c>
    </row>
    <row r="267" spans="1:10" ht="16.5" thickBot="1" x14ac:dyDescent="0.3">
      <c r="A267" s="147">
        <v>17077504</v>
      </c>
      <c r="B267" s="148" t="s">
        <v>10</v>
      </c>
      <c r="C267" s="148" t="s">
        <v>11</v>
      </c>
      <c r="D267" s="148" t="s">
        <v>12</v>
      </c>
      <c r="E267" s="174">
        <v>2025</v>
      </c>
      <c r="F267" s="148" t="s">
        <v>3</v>
      </c>
      <c r="G267" s="148" t="s">
        <v>13</v>
      </c>
      <c r="H267" s="178">
        <v>0</v>
      </c>
      <c r="I267" s="148"/>
      <c r="J267" s="148">
        <v>35434.11</v>
      </c>
    </row>
    <row r="268" spans="1:10" ht="16.5" thickBot="1" x14ac:dyDescent="0.3">
      <c r="A268" s="147">
        <v>17077704</v>
      </c>
      <c r="B268" s="148" t="s">
        <v>10</v>
      </c>
      <c r="C268" s="148" t="s">
        <v>11</v>
      </c>
      <c r="D268" s="148" t="s">
        <v>12</v>
      </c>
      <c r="E268" s="174">
        <v>2025</v>
      </c>
      <c r="F268" s="148" t="s">
        <v>3</v>
      </c>
      <c r="G268" s="148" t="s">
        <v>13</v>
      </c>
      <c r="H268" s="178">
        <v>0</v>
      </c>
      <c r="I268" s="148"/>
      <c r="J268" s="148">
        <v>31794.429999999997</v>
      </c>
    </row>
    <row r="269" spans="1:10" ht="16.5" thickBot="1" x14ac:dyDescent="0.3">
      <c r="A269" s="147">
        <v>17077804</v>
      </c>
      <c r="B269" s="148" t="s">
        <v>10</v>
      </c>
      <c r="C269" s="148" t="s">
        <v>11</v>
      </c>
      <c r="D269" s="148" t="s">
        <v>12</v>
      </c>
      <c r="E269" s="174">
        <v>2025</v>
      </c>
      <c r="F269" s="148" t="s">
        <v>3</v>
      </c>
      <c r="G269" s="148" t="s">
        <v>13</v>
      </c>
      <c r="H269" s="178">
        <v>0</v>
      </c>
      <c r="I269" s="148"/>
      <c r="J269" s="148">
        <v>32611.47</v>
      </c>
    </row>
    <row r="270" spans="1:10" ht="16.5" thickBot="1" x14ac:dyDescent="0.3">
      <c r="A270" s="147">
        <v>17077904</v>
      </c>
      <c r="B270" s="148" t="s">
        <v>10</v>
      </c>
      <c r="C270" s="148" t="s">
        <v>11</v>
      </c>
      <c r="D270" s="148" t="s">
        <v>12</v>
      </c>
      <c r="E270" s="174">
        <v>2025</v>
      </c>
      <c r="F270" s="148" t="s">
        <v>3</v>
      </c>
      <c r="G270" s="148" t="s">
        <v>13</v>
      </c>
      <c r="H270" s="178">
        <v>0</v>
      </c>
      <c r="I270" s="148"/>
      <c r="J270" s="148">
        <v>30306.43</v>
      </c>
    </row>
    <row r="271" spans="1:10" ht="16.5" thickBot="1" x14ac:dyDescent="0.3">
      <c r="A271" s="147">
        <v>17078004</v>
      </c>
      <c r="B271" s="148" t="s">
        <v>10</v>
      </c>
      <c r="C271" s="148" t="s">
        <v>11</v>
      </c>
      <c r="D271" s="148" t="s">
        <v>12</v>
      </c>
      <c r="E271" s="174">
        <v>2025</v>
      </c>
      <c r="F271" s="148" t="s">
        <v>3</v>
      </c>
      <c r="G271" s="148" t="s">
        <v>13</v>
      </c>
      <c r="H271" s="178">
        <v>0</v>
      </c>
      <c r="I271" s="148"/>
      <c r="J271" s="148">
        <v>31490.22</v>
      </c>
    </row>
    <row r="272" spans="1:10" ht="16.5" thickBot="1" x14ac:dyDescent="0.3">
      <c r="A272" s="147">
        <v>17078104</v>
      </c>
      <c r="B272" s="148" t="s">
        <v>10</v>
      </c>
      <c r="C272" s="148" t="s">
        <v>11</v>
      </c>
      <c r="D272" s="148" t="s">
        <v>12</v>
      </c>
      <c r="E272" s="174">
        <v>2025</v>
      </c>
      <c r="F272" s="148" t="s">
        <v>3</v>
      </c>
      <c r="G272" s="148" t="s">
        <v>13</v>
      </c>
      <c r="H272" s="178">
        <v>0</v>
      </c>
      <c r="I272" s="148"/>
      <c r="J272" s="148">
        <v>33583.57</v>
      </c>
    </row>
    <row r="273" spans="1:10" ht="16.5" thickBot="1" x14ac:dyDescent="0.3">
      <c r="A273" s="147">
        <v>17084504</v>
      </c>
      <c r="B273" s="148" t="s">
        <v>10</v>
      </c>
      <c r="C273" s="148" t="s">
        <v>11</v>
      </c>
      <c r="D273" s="148" t="s">
        <v>12</v>
      </c>
      <c r="E273" s="174">
        <v>2025</v>
      </c>
      <c r="F273" s="148" t="s">
        <v>3</v>
      </c>
      <c r="G273" s="148" t="s">
        <v>13</v>
      </c>
      <c r="H273" s="178">
        <v>0</v>
      </c>
      <c r="I273" s="148"/>
      <c r="J273" s="148">
        <v>25926.94</v>
      </c>
    </row>
    <row r="274" spans="1:10" ht="16.5" thickBot="1" x14ac:dyDescent="0.3">
      <c r="A274" s="147">
        <v>17084604</v>
      </c>
      <c r="B274" s="148" t="s">
        <v>10</v>
      </c>
      <c r="C274" s="148" t="s">
        <v>11</v>
      </c>
      <c r="D274" s="148" t="s">
        <v>12</v>
      </c>
      <c r="E274" s="174">
        <v>2025</v>
      </c>
      <c r="F274" s="148" t="s">
        <v>3</v>
      </c>
      <c r="G274" s="148" t="s">
        <v>13</v>
      </c>
      <c r="H274" s="178">
        <v>0</v>
      </c>
      <c r="I274" s="148"/>
      <c r="J274" s="148">
        <v>29530.07</v>
      </c>
    </row>
    <row r="275" spans="1:10" ht="16.5" thickBot="1" x14ac:dyDescent="0.3">
      <c r="A275" s="147">
        <v>17784703</v>
      </c>
      <c r="B275" s="148" t="s">
        <v>10</v>
      </c>
      <c r="C275" s="148" t="s">
        <v>11</v>
      </c>
      <c r="D275" s="148" t="s">
        <v>12</v>
      </c>
      <c r="E275" s="174">
        <v>2022</v>
      </c>
      <c r="F275" s="148" t="s">
        <v>3</v>
      </c>
      <c r="G275" s="148" t="s">
        <v>13</v>
      </c>
      <c r="H275" s="178">
        <v>0</v>
      </c>
      <c r="I275" s="148"/>
      <c r="J275" s="148">
        <v>46245.66</v>
      </c>
    </row>
    <row r="276" spans="1:10" ht="16.5" thickBot="1" x14ac:dyDescent="0.3">
      <c r="A276" s="147">
        <v>17785203</v>
      </c>
      <c r="B276" s="148" t="s">
        <v>10</v>
      </c>
      <c r="C276" s="148" t="s">
        <v>11</v>
      </c>
      <c r="D276" s="148" t="s">
        <v>12</v>
      </c>
      <c r="E276" s="174">
        <v>2022</v>
      </c>
      <c r="F276" s="148" t="s">
        <v>3</v>
      </c>
      <c r="G276" s="148" t="s">
        <v>13</v>
      </c>
      <c r="H276" s="178">
        <v>0</v>
      </c>
      <c r="I276" s="148"/>
      <c r="J276" s="148">
        <v>53262.61</v>
      </c>
    </row>
    <row r="277" spans="1:10" ht="16.5" thickBot="1" x14ac:dyDescent="0.3">
      <c r="A277" s="147">
        <v>17797903</v>
      </c>
      <c r="B277" s="148" t="s">
        <v>10</v>
      </c>
      <c r="C277" s="148" t="s">
        <v>11</v>
      </c>
      <c r="D277" s="148" t="s">
        <v>12</v>
      </c>
      <c r="E277" s="174">
        <v>2023</v>
      </c>
      <c r="F277" s="148" t="s">
        <v>3</v>
      </c>
      <c r="G277" s="148" t="s">
        <v>13</v>
      </c>
      <c r="H277" s="178">
        <v>0</v>
      </c>
      <c r="I277" s="148"/>
      <c r="J277" s="148">
        <v>51621.08</v>
      </c>
    </row>
    <row r="278" spans="1:10" ht="16.5" thickBot="1" x14ac:dyDescent="0.3">
      <c r="A278" s="147">
        <v>17800403</v>
      </c>
      <c r="B278" s="148" t="s">
        <v>10</v>
      </c>
      <c r="C278" s="148" t="s">
        <v>11</v>
      </c>
      <c r="D278" s="148" t="s">
        <v>12</v>
      </c>
      <c r="E278" s="174">
        <v>2023</v>
      </c>
      <c r="F278" s="148" t="s">
        <v>3</v>
      </c>
      <c r="G278" s="148" t="s">
        <v>13</v>
      </c>
      <c r="H278" s="178">
        <v>0</v>
      </c>
      <c r="I278" s="148"/>
      <c r="J278" s="148">
        <v>53058.39</v>
      </c>
    </row>
    <row r="279" spans="1:10" ht="16.5" thickBot="1" x14ac:dyDescent="0.3">
      <c r="A279" s="147">
        <v>17800503</v>
      </c>
      <c r="B279" s="148" t="s">
        <v>10</v>
      </c>
      <c r="C279" s="148" t="s">
        <v>11</v>
      </c>
      <c r="D279" s="148" t="s">
        <v>12</v>
      </c>
      <c r="E279" s="174">
        <v>2023</v>
      </c>
      <c r="F279" s="148" t="s">
        <v>3</v>
      </c>
      <c r="G279" s="148" t="s">
        <v>13</v>
      </c>
      <c r="H279" s="178">
        <v>0</v>
      </c>
      <c r="I279" s="148"/>
      <c r="J279" s="148">
        <v>48819.32</v>
      </c>
    </row>
    <row r="280" spans="1:10" ht="16.5" thickBot="1" x14ac:dyDescent="0.3">
      <c r="A280" s="147">
        <v>17800803</v>
      </c>
      <c r="B280" s="148" t="s">
        <v>10</v>
      </c>
      <c r="C280" s="148" t="s">
        <v>11</v>
      </c>
      <c r="D280" s="148" t="s">
        <v>12</v>
      </c>
      <c r="E280" s="174">
        <v>2023</v>
      </c>
      <c r="F280" s="148" t="s">
        <v>3</v>
      </c>
      <c r="G280" s="148" t="s">
        <v>13</v>
      </c>
      <c r="H280" s="178">
        <v>0</v>
      </c>
      <c r="I280" s="148"/>
      <c r="J280" s="148">
        <v>51485.68</v>
      </c>
    </row>
    <row r="281" spans="1:10" ht="16.5" thickBot="1" x14ac:dyDescent="0.3">
      <c r="A281" s="147">
        <v>17800903</v>
      </c>
      <c r="B281" s="148" t="s">
        <v>10</v>
      </c>
      <c r="C281" s="148" t="s">
        <v>11</v>
      </c>
      <c r="D281" s="148" t="s">
        <v>12</v>
      </c>
      <c r="E281" s="174">
        <v>2023</v>
      </c>
      <c r="F281" s="148" t="s">
        <v>3</v>
      </c>
      <c r="G281" s="148" t="s">
        <v>13</v>
      </c>
      <c r="H281" s="178">
        <v>0</v>
      </c>
      <c r="I281" s="148"/>
      <c r="J281" s="148">
        <v>48337.7</v>
      </c>
    </row>
    <row r="282" spans="1:10" ht="16.5" thickBot="1" x14ac:dyDescent="0.3">
      <c r="A282" s="147">
        <v>17801303</v>
      </c>
      <c r="B282" s="148" t="s">
        <v>10</v>
      </c>
      <c r="C282" s="148" t="s">
        <v>11</v>
      </c>
      <c r="D282" s="148" t="s">
        <v>12</v>
      </c>
      <c r="E282" s="174">
        <v>2023</v>
      </c>
      <c r="F282" s="148" t="s">
        <v>3</v>
      </c>
      <c r="G282" s="148" t="s">
        <v>13</v>
      </c>
      <c r="H282" s="178">
        <v>0</v>
      </c>
      <c r="I282" s="148"/>
      <c r="J282" s="148">
        <v>49054.989999999991</v>
      </c>
    </row>
    <row r="283" spans="1:10" ht="16.5" thickBot="1" x14ac:dyDescent="0.3">
      <c r="A283" s="147">
        <v>14918002</v>
      </c>
      <c r="B283" s="148" t="s">
        <v>8</v>
      </c>
      <c r="C283" s="148" t="s">
        <v>9</v>
      </c>
      <c r="D283" s="148" t="s">
        <v>2</v>
      </c>
      <c r="E283" s="174">
        <v>2020</v>
      </c>
      <c r="F283" s="148" t="s">
        <v>3</v>
      </c>
      <c r="G283" s="148" t="s">
        <v>4</v>
      </c>
      <c r="H283" s="178">
        <v>2E-3</v>
      </c>
      <c r="I283" s="148" t="s">
        <v>5</v>
      </c>
      <c r="J283" s="148">
        <v>39019.779999999992</v>
      </c>
    </row>
    <row r="284" spans="1:10" ht="16.5" thickBot="1" x14ac:dyDescent="0.3">
      <c r="A284" s="147">
        <v>14918102</v>
      </c>
      <c r="B284" s="148" t="s">
        <v>8</v>
      </c>
      <c r="C284" s="148" t="s">
        <v>9</v>
      </c>
      <c r="D284" s="148" t="s">
        <v>2</v>
      </c>
      <c r="E284" s="174">
        <v>2020</v>
      </c>
      <c r="F284" s="148" t="s">
        <v>3</v>
      </c>
      <c r="G284" s="148" t="s">
        <v>4</v>
      </c>
      <c r="H284" s="178">
        <v>2E-3</v>
      </c>
      <c r="I284" s="148" t="s">
        <v>5</v>
      </c>
      <c r="J284" s="148">
        <v>64302.700000000004</v>
      </c>
    </row>
    <row r="285" spans="1:10" ht="16.5" thickBot="1" x14ac:dyDescent="0.3">
      <c r="A285" s="147">
        <v>14921602</v>
      </c>
      <c r="B285" s="148" t="s">
        <v>8</v>
      </c>
      <c r="C285" s="148" t="s">
        <v>9</v>
      </c>
      <c r="D285" s="148" t="s">
        <v>2</v>
      </c>
      <c r="E285" s="174">
        <v>2021</v>
      </c>
      <c r="F285" s="148" t="s">
        <v>3</v>
      </c>
      <c r="G285" s="148" t="s">
        <v>4</v>
      </c>
      <c r="H285" s="178">
        <v>2E-3</v>
      </c>
      <c r="I285" s="148" t="s">
        <v>5</v>
      </c>
      <c r="J285" s="148">
        <v>62156.87</v>
      </c>
    </row>
    <row r="286" spans="1:10" ht="16.5" thickBot="1" x14ac:dyDescent="0.3">
      <c r="A286" s="147">
        <v>14921702</v>
      </c>
      <c r="B286" s="148" t="s">
        <v>8</v>
      </c>
      <c r="C286" s="148" t="s">
        <v>9</v>
      </c>
      <c r="D286" s="148" t="s">
        <v>2</v>
      </c>
      <c r="E286" s="174">
        <v>2021</v>
      </c>
      <c r="F286" s="148" t="s">
        <v>3</v>
      </c>
      <c r="G286" s="148" t="s">
        <v>4</v>
      </c>
      <c r="H286" s="178">
        <v>2E-3</v>
      </c>
      <c r="I286" s="148" t="s">
        <v>5</v>
      </c>
      <c r="J286" s="148">
        <v>33459.51</v>
      </c>
    </row>
    <row r="287" spans="1:10" ht="16.5" thickBot="1" x14ac:dyDescent="0.3">
      <c r="A287" s="147">
        <v>14954702</v>
      </c>
      <c r="B287" s="148" t="s">
        <v>8</v>
      </c>
      <c r="C287" s="148" t="s">
        <v>9</v>
      </c>
      <c r="D287" s="148" t="s">
        <v>2</v>
      </c>
      <c r="E287" s="174">
        <v>2022</v>
      </c>
      <c r="F287" s="148" t="s">
        <v>3</v>
      </c>
      <c r="G287" s="148" t="s">
        <v>4</v>
      </c>
      <c r="H287" s="178">
        <v>2E-3</v>
      </c>
      <c r="I287" s="148" t="s">
        <v>5</v>
      </c>
      <c r="J287" s="148">
        <v>104259.47000000002</v>
      </c>
    </row>
    <row r="288" spans="1:10" ht="16.5" thickBot="1" x14ac:dyDescent="0.3">
      <c r="A288" s="147">
        <v>14954802</v>
      </c>
      <c r="B288" s="148" t="s">
        <v>8</v>
      </c>
      <c r="C288" s="148" t="s">
        <v>9</v>
      </c>
      <c r="D288" s="148" t="s">
        <v>2</v>
      </c>
      <c r="E288" s="174">
        <v>2022</v>
      </c>
      <c r="F288" s="148" t="s">
        <v>3</v>
      </c>
      <c r="G288" s="148" t="s">
        <v>4</v>
      </c>
      <c r="H288" s="178">
        <v>2E-3</v>
      </c>
      <c r="I288" s="148" t="s">
        <v>5</v>
      </c>
      <c r="J288" s="148">
        <v>104570.55</v>
      </c>
    </row>
    <row r="289" spans="1:10" ht="16.5" thickBot="1" x14ac:dyDescent="0.3">
      <c r="A289" s="147">
        <v>17760803</v>
      </c>
      <c r="B289" s="148" t="s">
        <v>8</v>
      </c>
      <c r="C289" s="148" t="s">
        <v>9</v>
      </c>
      <c r="D289" s="148" t="s">
        <v>2</v>
      </c>
      <c r="E289" s="174">
        <v>2022</v>
      </c>
      <c r="F289" s="148" t="s">
        <v>3</v>
      </c>
      <c r="G289" s="148" t="s">
        <v>4</v>
      </c>
      <c r="H289" s="178">
        <v>2E-3</v>
      </c>
      <c r="I289" s="148" t="s">
        <v>5</v>
      </c>
      <c r="J289" s="148">
        <v>81937.710000000006</v>
      </c>
    </row>
    <row r="290" spans="1:10" ht="16.5" thickBot="1" x14ac:dyDescent="0.3">
      <c r="A290" s="147">
        <v>53118003</v>
      </c>
      <c r="B290" s="148" t="s">
        <v>8</v>
      </c>
      <c r="C290" s="148" t="s">
        <v>9</v>
      </c>
      <c r="D290" s="148" t="s">
        <v>2</v>
      </c>
      <c r="E290" s="174">
        <v>2023</v>
      </c>
      <c r="F290" s="148" t="s">
        <v>3</v>
      </c>
      <c r="G290" s="148" t="s">
        <v>4</v>
      </c>
      <c r="H290" s="178">
        <v>2E-3</v>
      </c>
      <c r="I290" s="148" t="s">
        <v>5</v>
      </c>
      <c r="J290" s="148">
        <v>115218.29000000001</v>
      </c>
    </row>
    <row r="291" spans="1:10" ht="16.5" thickBot="1" x14ac:dyDescent="0.3">
      <c r="A291" s="147">
        <v>53119003</v>
      </c>
      <c r="B291" s="148" t="s">
        <v>8</v>
      </c>
      <c r="C291" s="148" t="s">
        <v>9</v>
      </c>
      <c r="D291" s="148" t="s">
        <v>2</v>
      </c>
      <c r="E291" s="174">
        <v>2023</v>
      </c>
      <c r="F291" s="148" t="s">
        <v>3</v>
      </c>
      <c r="G291" s="148" t="s">
        <v>4</v>
      </c>
      <c r="H291" s="178">
        <v>2E-3</v>
      </c>
      <c r="I291" s="148" t="s">
        <v>5</v>
      </c>
      <c r="J291" s="148">
        <v>102111.53</v>
      </c>
    </row>
    <row r="292" spans="1:10" ht="16.5" thickBot="1" x14ac:dyDescent="0.3">
      <c r="A292" s="147">
        <v>53133403</v>
      </c>
      <c r="B292" s="148" t="s">
        <v>8</v>
      </c>
      <c r="C292" s="148" t="s">
        <v>9</v>
      </c>
      <c r="D292" s="148" t="s">
        <v>2</v>
      </c>
      <c r="E292" s="174">
        <v>2023</v>
      </c>
      <c r="F292" s="148" t="s">
        <v>3</v>
      </c>
      <c r="G292" s="148" t="s">
        <v>4</v>
      </c>
      <c r="H292" s="178">
        <v>2E-3</v>
      </c>
      <c r="I292" s="148" t="s">
        <v>5</v>
      </c>
      <c r="J292" s="148">
        <v>102345.01999999999</v>
      </c>
    </row>
    <row r="293" spans="1:10" ht="16.5" thickBot="1" x14ac:dyDescent="0.3">
      <c r="A293" s="147">
        <v>68513203</v>
      </c>
      <c r="B293" s="148" t="s">
        <v>8</v>
      </c>
      <c r="C293" s="148" t="s">
        <v>9</v>
      </c>
      <c r="D293" s="148" t="s">
        <v>2</v>
      </c>
      <c r="E293" s="174">
        <v>2024</v>
      </c>
      <c r="F293" s="148" t="s">
        <v>3</v>
      </c>
      <c r="G293" s="148" t="s">
        <v>4</v>
      </c>
      <c r="H293" s="178">
        <v>2E-3</v>
      </c>
      <c r="I293" s="148" t="s">
        <v>5</v>
      </c>
      <c r="J293" s="148">
        <v>137565.59000000003</v>
      </c>
    </row>
    <row r="294" spans="1:10" ht="16.5" thickBot="1" x14ac:dyDescent="0.3">
      <c r="A294" s="147">
        <v>7251652</v>
      </c>
      <c r="B294" s="148" t="s">
        <v>17</v>
      </c>
      <c r="C294" s="148" t="s">
        <v>9</v>
      </c>
      <c r="D294" s="148" t="s">
        <v>2</v>
      </c>
      <c r="E294" s="174">
        <v>2016</v>
      </c>
      <c r="F294" s="148" t="s">
        <v>3</v>
      </c>
      <c r="G294" s="148" t="s">
        <v>4</v>
      </c>
      <c r="H294" s="178">
        <v>2E-3</v>
      </c>
      <c r="I294" s="148" t="s">
        <v>5</v>
      </c>
      <c r="J294" s="148">
        <v>101063.99999999999</v>
      </c>
    </row>
    <row r="295" spans="1:10" ht="16.5" thickBot="1" x14ac:dyDescent="0.3">
      <c r="A295" s="147">
        <v>7252452</v>
      </c>
      <c r="B295" s="148" t="s">
        <v>17</v>
      </c>
      <c r="C295" s="148" t="s">
        <v>9</v>
      </c>
      <c r="D295" s="148" t="s">
        <v>2</v>
      </c>
      <c r="E295" s="174">
        <v>2016</v>
      </c>
      <c r="F295" s="148" t="s">
        <v>3</v>
      </c>
      <c r="G295" s="148" t="s">
        <v>4</v>
      </c>
      <c r="H295" s="178">
        <v>2E-3</v>
      </c>
      <c r="I295" s="148" t="s">
        <v>5</v>
      </c>
      <c r="J295" s="148">
        <v>82582.63</v>
      </c>
    </row>
    <row r="296" spans="1:10" ht="16.5" thickBot="1" x14ac:dyDescent="0.3">
      <c r="A296" s="147">
        <v>7253252</v>
      </c>
      <c r="B296" s="148" t="s">
        <v>17</v>
      </c>
      <c r="C296" s="148" t="s">
        <v>9</v>
      </c>
      <c r="D296" s="148" t="s">
        <v>2</v>
      </c>
      <c r="E296" s="174">
        <v>2016</v>
      </c>
      <c r="F296" s="148" t="s">
        <v>3</v>
      </c>
      <c r="G296" s="148" t="s">
        <v>4</v>
      </c>
      <c r="H296" s="178">
        <v>2E-3</v>
      </c>
      <c r="I296" s="148" t="s">
        <v>5</v>
      </c>
      <c r="J296" s="148">
        <v>105908.55</v>
      </c>
    </row>
    <row r="297" spans="1:10" ht="16.5" thickBot="1" x14ac:dyDescent="0.3">
      <c r="A297" s="147">
        <v>7255652</v>
      </c>
      <c r="B297" s="148" t="s">
        <v>17</v>
      </c>
      <c r="C297" s="148" t="s">
        <v>9</v>
      </c>
      <c r="D297" s="148" t="s">
        <v>2</v>
      </c>
      <c r="E297" s="174">
        <v>2016</v>
      </c>
      <c r="F297" s="148" t="s">
        <v>3</v>
      </c>
      <c r="G297" s="148" t="s">
        <v>4</v>
      </c>
      <c r="H297" s="178">
        <v>2E-3</v>
      </c>
      <c r="I297" s="148" t="s">
        <v>5</v>
      </c>
      <c r="J297" s="148">
        <v>70424.2</v>
      </c>
    </row>
    <row r="298" spans="1:10" ht="16.5" thickBot="1" x14ac:dyDescent="0.3">
      <c r="A298" s="147">
        <v>7255752</v>
      </c>
      <c r="B298" s="148" t="s">
        <v>17</v>
      </c>
      <c r="C298" s="148" t="s">
        <v>9</v>
      </c>
      <c r="D298" s="148" t="s">
        <v>2</v>
      </c>
      <c r="E298" s="174">
        <v>2016</v>
      </c>
      <c r="F298" s="148" t="s">
        <v>3</v>
      </c>
      <c r="G298" s="148" t="s">
        <v>4</v>
      </c>
      <c r="H298" s="178">
        <v>2E-3</v>
      </c>
      <c r="I298" s="148" t="s">
        <v>5</v>
      </c>
      <c r="J298" s="148">
        <v>76888.87000000001</v>
      </c>
    </row>
    <row r="299" spans="1:10" ht="16.5" thickBot="1" x14ac:dyDescent="0.3">
      <c r="A299" s="147">
        <v>7256052</v>
      </c>
      <c r="B299" s="148" t="s">
        <v>17</v>
      </c>
      <c r="C299" s="148" t="s">
        <v>9</v>
      </c>
      <c r="D299" s="148" t="s">
        <v>2</v>
      </c>
      <c r="E299" s="174">
        <v>2016</v>
      </c>
      <c r="F299" s="148" t="s">
        <v>3</v>
      </c>
      <c r="G299" s="148" t="s">
        <v>4</v>
      </c>
      <c r="H299" s="178">
        <v>2E-3</v>
      </c>
      <c r="I299" s="148" t="s">
        <v>5</v>
      </c>
      <c r="J299" s="148">
        <v>96537.97</v>
      </c>
    </row>
    <row r="300" spans="1:10" ht="16.5" thickBot="1" x14ac:dyDescent="0.3">
      <c r="A300" s="147">
        <v>7256152</v>
      </c>
      <c r="B300" s="148" t="s">
        <v>17</v>
      </c>
      <c r="C300" s="148" t="s">
        <v>9</v>
      </c>
      <c r="D300" s="148" t="s">
        <v>2</v>
      </c>
      <c r="E300" s="174">
        <v>2016</v>
      </c>
      <c r="F300" s="148" t="s">
        <v>3</v>
      </c>
      <c r="G300" s="148" t="s">
        <v>4</v>
      </c>
      <c r="H300" s="178">
        <v>2E-3</v>
      </c>
      <c r="I300" s="148" t="s">
        <v>5</v>
      </c>
      <c r="J300" s="148">
        <v>97289.989999999991</v>
      </c>
    </row>
    <row r="301" spans="1:10" ht="16.5" thickBot="1" x14ac:dyDescent="0.3">
      <c r="A301" s="147">
        <v>7256252</v>
      </c>
      <c r="B301" s="148" t="s">
        <v>17</v>
      </c>
      <c r="C301" s="148" t="s">
        <v>9</v>
      </c>
      <c r="D301" s="148" t="s">
        <v>2</v>
      </c>
      <c r="E301" s="174">
        <v>2016</v>
      </c>
      <c r="F301" s="148" t="s">
        <v>3</v>
      </c>
      <c r="G301" s="148" t="s">
        <v>4</v>
      </c>
      <c r="H301" s="178">
        <v>2E-3</v>
      </c>
      <c r="I301" s="148" t="s">
        <v>5</v>
      </c>
      <c r="J301" s="148">
        <v>90695.98000000001</v>
      </c>
    </row>
    <row r="302" spans="1:10" ht="16.5" thickBot="1" x14ac:dyDescent="0.3">
      <c r="A302" s="147">
        <v>7256452</v>
      </c>
      <c r="B302" s="148" t="s">
        <v>17</v>
      </c>
      <c r="C302" s="148" t="s">
        <v>9</v>
      </c>
      <c r="D302" s="148" t="s">
        <v>2</v>
      </c>
      <c r="E302" s="174">
        <v>2016</v>
      </c>
      <c r="F302" s="148" t="s">
        <v>3</v>
      </c>
      <c r="G302" s="148" t="s">
        <v>4</v>
      </c>
      <c r="H302" s="178">
        <v>2E-3</v>
      </c>
      <c r="I302" s="148" t="s">
        <v>5</v>
      </c>
      <c r="J302" s="148">
        <v>56159.639999999956</v>
      </c>
    </row>
    <row r="303" spans="1:10" ht="16.5" thickBot="1" x14ac:dyDescent="0.3">
      <c r="A303" s="147">
        <v>7270452</v>
      </c>
      <c r="B303" s="148" t="s">
        <v>17</v>
      </c>
      <c r="C303" s="148" t="s">
        <v>9</v>
      </c>
      <c r="D303" s="148" t="s">
        <v>2</v>
      </c>
      <c r="E303" s="174">
        <v>2016</v>
      </c>
      <c r="F303" s="148" t="s">
        <v>3</v>
      </c>
      <c r="G303" s="148" t="s">
        <v>4</v>
      </c>
      <c r="H303" s="178">
        <v>2E-3</v>
      </c>
      <c r="I303" s="148" t="s">
        <v>5</v>
      </c>
      <c r="J303" s="148">
        <v>93629.38</v>
      </c>
    </row>
    <row r="304" spans="1:10" ht="16.5" thickBot="1" x14ac:dyDescent="0.3">
      <c r="A304" s="147">
        <v>7274552</v>
      </c>
      <c r="B304" s="148" t="s">
        <v>17</v>
      </c>
      <c r="C304" s="148" t="s">
        <v>9</v>
      </c>
      <c r="D304" s="148" t="s">
        <v>2</v>
      </c>
      <c r="E304" s="174">
        <v>2016</v>
      </c>
      <c r="F304" s="148" t="s">
        <v>3</v>
      </c>
      <c r="G304" s="148" t="s">
        <v>4</v>
      </c>
      <c r="H304" s="178">
        <v>2E-3</v>
      </c>
      <c r="I304" s="148" t="s">
        <v>5</v>
      </c>
      <c r="J304" s="148">
        <v>81877.310000000012</v>
      </c>
    </row>
    <row r="305" spans="1:10" ht="16.5" thickBot="1" x14ac:dyDescent="0.3">
      <c r="A305" s="147">
        <v>7295752</v>
      </c>
      <c r="B305" s="148" t="s">
        <v>17</v>
      </c>
      <c r="C305" s="148" t="s">
        <v>9</v>
      </c>
      <c r="D305" s="148" t="s">
        <v>2</v>
      </c>
      <c r="E305" s="174">
        <v>2016</v>
      </c>
      <c r="F305" s="148" t="s">
        <v>3</v>
      </c>
      <c r="G305" s="148" t="s">
        <v>4</v>
      </c>
      <c r="H305" s="178">
        <v>2E-3</v>
      </c>
      <c r="I305" s="148" t="s">
        <v>5</v>
      </c>
      <c r="J305" s="148">
        <v>85393.430000000037</v>
      </c>
    </row>
    <row r="306" spans="1:10" ht="16.5" thickBot="1" x14ac:dyDescent="0.3">
      <c r="A306" s="147">
        <v>1163039</v>
      </c>
      <c r="B306" s="148" t="s">
        <v>14</v>
      </c>
      <c r="C306" s="148" t="s">
        <v>9</v>
      </c>
      <c r="D306" s="148" t="s">
        <v>2</v>
      </c>
      <c r="E306" s="174">
        <v>2016</v>
      </c>
      <c r="F306" s="148" t="s">
        <v>3</v>
      </c>
      <c r="G306" s="148" t="s">
        <v>4</v>
      </c>
      <c r="H306" s="178">
        <v>2E-3</v>
      </c>
      <c r="I306" s="148" t="s">
        <v>5</v>
      </c>
      <c r="J306" s="148">
        <v>82690.080000000002</v>
      </c>
    </row>
    <row r="307" spans="1:10" ht="16.5" thickBot="1" x14ac:dyDescent="0.3">
      <c r="A307" s="147">
        <v>1163239</v>
      </c>
      <c r="B307" s="148" t="s">
        <v>14</v>
      </c>
      <c r="C307" s="148" t="s">
        <v>9</v>
      </c>
      <c r="D307" s="148" t="s">
        <v>2</v>
      </c>
      <c r="E307" s="174">
        <v>2016</v>
      </c>
      <c r="F307" s="148" t="s">
        <v>3</v>
      </c>
      <c r="G307" s="148" t="s">
        <v>4</v>
      </c>
      <c r="H307" s="178">
        <v>2E-3</v>
      </c>
      <c r="I307" s="148" t="s">
        <v>5</v>
      </c>
      <c r="J307" s="148">
        <v>73585.16</v>
      </c>
    </row>
    <row r="308" spans="1:10" ht="16.5" thickBot="1" x14ac:dyDescent="0.3">
      <c r="A308" s="147">
        <v>1165139</v>
      </c>
      <c r="B308" s="148" t="s">
        <v>14</v>
      </c>
      <c r="C308" s="148" t="s">
        <v>9</v>
      </c>
      <c r="D308" s="148" t="s">
        <v>2</v>
      </c>
      <c r="E308" s="174">
        <v>2016</v>
      </c>
      <c r="F308" s="148" t="s">
        <v>3</v>
      </c>
      <c r="G308" s="148" t="s">
        <v>4</v>
      </c>
      <c r="H308" s="178">
        <v>2E-3</v>
      </c>
      <c r="I308" s="148" t="s">
        <v>5</v>
      </c>
      <c r="J308" s="148">
        <v>78704.859999999986</v>
      </c>
    </row>
    <row r="309" spans="1:10" ht="16.5" thickBot="1" x14ac:dyDescent="0.3">
      <c r="A309" s="147">
        <v>1165339</v>
      </c>
      <c r="B309" s="148" t="s">
        <v>14</v>
      </c>
      <c r="C309" s="148" t="s">
        <v>9</v>
      </c>
      <c r="D309" s="148" t="s">
        <v>2</v>
      </c>
      <c r="E309" s="174">
        <v>2016</v>
      </c>
      <c r="F309" s="148" t="s">
        <v>3</v>
      </c>
      <c r="G309" s="148" t="s">
        <v>4</v>
      </c>
      <c r="H309" s="178">
        <v>2E-3</v>
      </c>
      <c r="I309" s="148" t="s">
        <v>5</v>
      </c>
      <c r="J309" s="148">
        <v>78786.47</v>
      </c>
    </row>
    <row r="310" spans="1:10" ht="16.5" thickBot="1" x14ac:dyDescent="0.3">
      <c r="A310" s="147">
        <v>1165539</v>
      </c>
      <c r="B310" s="148" t="s">
        <v>14</v>
      </c>
      <c r="C310" s="148" t="s">
        <v>9</v>
      </c>
      <c r="D310" s="148" t="s">
        <v>2</v>
      </c>
      <c r="E310" s="174">
        <v>2016</v>
      </c>
      <c r="F310" s="148" t="s">
        <v>3</v>
      </c>
      <c r="G310" s="148" t="s">
        <v>4</v>
      </c>
      <c r="H310" s="178">
        <v>2E-3</v>
      </c>
      <c r="I310" s="148" t="s">
        <v>5</v>
      </c>
      <c r="J310" s="148">
        <v>81618.989999999991</v>
      </c>
    </row>
    <row r="311" spans="1:10" ht="16.5" thickBot="1" x14ac:dyDescent="0.3">
      <c r="A311" s="147">
        <v>1165839</v>
      </c>
      <c r="B311" s="148" t="s">
        <v>14</v>
      </c>
      <c r="C311" s="148" t="s">
        <v>9</v>
      </c>
      <c r="D311" s="148" t="s">
        <v>2</v>
      </c>
      <c r="E311" s="174">
        <v>2016</v>
      </c>
      <c r="F311" s="148" t="s">
        <v>3</v>
      </c>
      <c r="G311" s="148" t="s">
        <v>4</v>
      </c>
      <c r="H311" s="178">
        <v>2E-3</v>
      </c>
      <c r="I311" s="148" t="s">
        <v>5</v>
      </c>
      <c r="J311" s="148">
        <v>75094.89</v>
      </c>
    </row>
    <row r="312" spans="1:10" ht="16.5" thickBot="1" x14ac:dyDescent="0.3">
      <c r="A312" s="147">
        <v>1166439</v>
      </c>
      <c r="B312" s="148" t="s">
        <v>14</v>
      </c>
      <c r="C312" s="148" t="s">
        <v>9</v>
      </c>
      <c r="D312" s="148" t="s">
        <v>2</v>
      </c>
      <c r="E312" s="174">
        <v>2016</v>
      </c>
      <c r="F312" s="148" t="s">
        <v>3</v>
      </c>
      <c r="G312" s="148" t="s">
        <v>4</v>
      </c>
      <c r="H312" s="178">
        <v>2E-3</v>
      </c>
      <c r="I312" s="148" t="s">
        <v>5</v>
      </c>
      <c r="J312" s="148">
        <v>73048.98</v>
      </c>
    </row>
    <row r="313" spans="1:10" ht="16.5" thickBot="1" x14ac:dyDescent="0.3">
      <c r="A313" s="147">
        <v>2658339</v>
      </c>
      <c r="B313" s="148" t="s">
        <v>14</v>
      </c>
      <c r="C313" s="148" t="s">
        <v>9</v>
      </c>
      <c r="D313" s="148" t="s">
        <v>2</v>
      </c>
      <c r="E313" s="174">
        <v>2016</v>
      </c>
      <c r="F313" s="148" t="s">
        <v>3</v>
      </c>
      <c r="G313" s="148" t="s">
        <v>4</v>
      </c>
      <c r="H313" s="178">
        <v>2E-3</v>
      </c>
      <c r="I313" s="148" t="s">
        <v>5</v>
      </c>
      <c r="J313" s="148">
        <v>91091.839999999997</v>
      </c>
    </row>
    <row r="314" spans="1:10" ht="16.5" thickBot="1" x14ac:dyDescent="0.3">
      <c r="A314" s="147">
        <v>9676637</v>
      </c>
      <c r="B314" s="148" t="s">
        <v>14</v>
      </c>
      <c r="C314" s="148" t="s">
        <v>9</v>
      </c>
      <c r="D314" s="148" t="s">
        <v>2</v>
      </c>
      <c r="E314" s="174">
        <v>2016</v>
      </c>
      <c r="F314" s="148" t="s">
        <v>3</v>
      </c>
      <c r="G314" s="148" t="s">
        <v>4</v>
      </c>
      <c r="H314" s="178">
        <v>2E-3</v>
      </c>
      <c r="I314" s="148" t="s">
        <v>5</v>
      </c>
      <c r="J314" s="148">
        <v>90738.21</v>
      </c>
    </row>
    <row r="315" spans="1:10" ht="16.5" thickBot="1" x14ac:dyDescent="0.3">
      <c r="A315" s="147">
        <v>4343234</v>
      </c>
      <c r="B315" s="148" t="s">
        <v>0</v>
      </c>
      <c r="C315" s="148" t="s">
        <v>1</v>
      </c>
      <c r="D315" s="148" t="s">
        <v>2</v>
      </c>
      <c r="E315" s="174">
        <v>2016</v>
      </c>
      <c r="F315" s="148" t="s">
        <v>3</v>
      </c>
      <c r="G315" s="148" t="s">
        <v>4</v>
      </c>
      <c r="H315" s="178">
        <v>3.0000000000000001E-3</v>
      </c>
      <c r="I315" s="148" t="s">
        <v>5</v>
      </c>
      <c r="J315" s="148">
        <v>26268.95</v>
      </c>
    </row>
    <row r="316" spans="1:10" ht="16.5" thickBot="1" x14ac:dyDescent="0.3">
      <c r="A316" s="147">
        <v>4343434</v>
      </c>
      <c r="B316" s="148" t="s">
        <v>0</v>
      </c>
      <c r="C316" s="148" t="s">
        <v>1</v>
      </c>
      <c r="D316" s="148" t="s">
        <v>2</v>
      </c>
      <c r="E316" s="174">
        <v>2016</v>
      </c>
      <c r="F316" s="148" t="s">
        <v>3</v>
      </c>
      <c r="G316" s="148" t="s">
        <v>4</v>
      </c>
      <c r="H316" s="178">
        <v>3.0000000000000001E-3</v>
      </c>
      <c r="I316" s="148" t="s">
        <v>5</v>
      </c>
      <c r="J316" s="148">
        <v>14112.440000000002</v>
      </c>
    </row>
    <row r="317" spans="1:10" ht="16.5" thickBot="1" x14ac:dyDescent="0.3">
      <c r="A317" s="147">
        <v>4344134</v>
      </c>
      <c r="B317" s="148" t="s">
        <v>0</v>
      </c>
      <c r="C317" s="148" t="s">
        <v>1</v>
      </c>
      <c r="D317" s="148" t="s">
        <v>2</v>
      </c>
      <c r="E317" s="174">
        <v>2016</v>
      </c>
      <c r="F317" s="148" t="s">
        <v>3</v>
      </c>
      <c r="G317" s="148" t="s">
        <v>4</v>
      </c>
      <c r="H317" s="178">
        <v>3.0000000000000001E-3</v>
      </c>
      <c r="I317" s="148" t="s">
        <v>5</v>
      </c>
      <c r="J317" s="148">
        <v>30615.83</v>
      </c>
    </row>
    <row r="318" spans="1:10" ht="16.5" thickBot="1" x14ac:dyDescent="0.3">
      <c r="A318" s="147">
        <v>4344534</v>
      </c>
      <c r="B318" s="148" t="s">
        <v>0</v>
      </c>
      <c r="C318" s="148" t="s">
        <v>1</v>
      </c>
      <c r="D318" s="148" t="s">
        <v>2</v>
      </c>
      <c r="E318" s="174">
        <v>2016</v>
      </c>
      <c r="F318" s="148" t="s">
        <v>3</v>
      </c>
      <c r="G318" s="148" t="s">
        <v>4</v>
      </c>
      <c r="H318" s="178">
        <v>3.0000000000000001E-3</v>
      </c>
      <c r="I318" s="148" t="s">
        <v>5</v>
      </c>
      <c r="J318" s="148">
        <v>30172.73</v>
      </c>
    </row>
    <row r="319" spans="1:10" ht="16.5" thickBot="1" x14ac:dyDescent="0.3">
      <c r="A319" s="147">
        <v>4344634</v>
      </c>
      <c r="B319" s="148" t="s">
        <v>0</v>
      </c>
      <c r="C319" s="148" t="s">
        <v>1</v>
      </c>
      <c r="D319" s="148" t="s">
        <v>2</v>
      </c>
      <c r="E319" s="174">
        <v>2016</v>
      </c>
      <c r="F319" s="148" t="s">
        <v>3</v>
      </c>
      <c r="G319" s="148" t="s">
        <v>4</v>
      </c>
      <c r="H319" s="178">
        <v>3.0000000000000001E-3</v>
      </c>
      <c r="I319" s="148" t="s">
        <v>5</v>
      </c>
      <c r="J319" s="148">
        <v>37898.22</v>
      </c>
    </row>
    <row r="320" spans="1:10" ht="16.5" thickBot="1" x14ac:dyDescent="0.3">
      <c r="A320" s="147">
        <v>4345734</v>
      </c>
      <c r="B320" s="148" t="s">
        <v>0</v>
      </c>
      <c r="C320" s="148" t="s">
        <v>1</v>
      </c>
      <c r="D320" s="148" t="s">
        <v>2</v>
      </c>
      <c r="E320" s="174">
        <v>2016</v>
      </c>
      <c r="F320" s="148" t="s">
        <v>3</v>
      </c>
      <c r="G320" s="148" t="s">
        <v>4</v>
      </c>
      <c r="H320" s="178">
        <v>3.0000000000000001E-3</v>
      </c>
      <c r="I320" s="148" t="s">
        <v>5</v>
      </c>
      <c r="J320" s="148">
        <v>33399.630000000005</v>
      </c>
    </row>
    <row r="321" spans="1:10" ht="16.5" thickBot="1" x14ac:dyDescent="0.3">
      <c r="A321" s="147">
        <v>4346834</v>
      </c>
      <c r="B321" s="148" t="s">
        <v>0</v>
      </c>
      <c r="C321" s="148" t="s">
        <v>1</v>
      </c>
      <c r="D321" s="148" t="s">
        <v>2</v>
      </c>
      <c r="E321" s="174">
        <v>2016</v>
      </c>
      <c r="F321" s="148" t="s">
        <v>3</v>
      </c>
      <c r="G321" s="148" t="s">
        <v>4</v>
      </c>
      <c r="H321" s="178">
        <v>3.0000000000000001E-3</v>
      </c>
      <c r="I321" s="148" t="s">
        <v>5</v>
      </c>
      <c r="J321" s="148">
        <v>44141.570000000007</v>
      </c>
    </row>
    <row r="322" spans="1:10" ht="16.5" thickBot="1" x14ac:dyDescent="0.3">
      <c r="A322" s="147">
        <v>4347634</v>
      </c>
      <c r="B322" s="148" t="s">
        <v>0</v>
      </c>
      <c r="C322" s="148" t="s">
        <v>1</v>
      </c>
      <c r="D322" s="148" t="s">
        <v>2</v>
      </c>
      <c r="E322" s="174">
        <v>2016</v>
      </c>
      <c r="F322" s="148" t="s">
        <v>3</v>
      </c>
      <c r="G322" s="148" t="s">
        <v>4</v>
      </c>
      <c r="H322" s="178">
        <v>3.0000000000000001E-3</v>
      </c>
      <c r="I322" s="148" t="s">
        <v>5</v>
      </c>
      <c r="J322" s="148">
        <v>21232.689999999995</v>
      </c>
    </row>
    <row r="323" spans="1:10" ht="16.5" thickBot="1" x14ac:dyDescent="0.3">
      <c r="A323" s="147">
        <v>4347934</v>
      </c>
      <c r="B323" s="148" t="s">
        <v>0</v>
      </c>
      <c r="C323" s="148" t="s">
        <v>1</v>
      </c>
      <c r="D323" s="148" t="s">
        <v>2</v>
      </c>
      <c r="E323" s="174">
        <v>2016</v>
      </c>
      <c r="F323" s="148" t="s">
        <v>3</v>
      </c>
      <c r="G323" s="148" t="s">
        <v>4</v>
      </c>
      <c r="H323" s="178">
        <v>3.0000000000000001E-3</v>
      </c>
      <c r="I323" s="148" t="s">
        <v>5</v>
      </c>
      <c r="J323" s="148">
        <v>27284.699999999997</v>
      </c>
    </row>
    <row r="324" spans="1:10" ht="16.5" thickBot="1" x14ac:dyDescent="0.3">
      <c r="A324" s="147">
        <v>4350034</v>
      </c>
      <c r="B324" s="148" t="s">
        <v>0</v>
      </c>
      <c r="C324" s="148" t="s">
        <v>1</v>
      </c>
      <c r="D324" s="148" t="s">
        <v>2</v>
      </c>
      <c r="E324" s="174">
        <v>2016</v>
      </c>
      <c r="F324" s="148" t="s">
        <v>3</v>
      </c>
      <c r="G324" s="148" t="s">
        <v>4</v>
      </c>
      <c r="H324" s="178">
        <v>3.0000000000000001E-3</v>
      </c>
      <c r="I324" s="148" t="s">
        <v>5</v>
      </c>
      <c r="J324" s="148">
        <v>30608.859999999997</v>
      </c>
    </row>
    <row r="325" spans="1:10" ht="16.5" thickBot="1" x14ac:dyDescent="0.3">
      <c r="A325" s="147">
        <v>4350134</v>
      </c>
      <c r="B325" s="148" t="s">
        <v>0</v>
      </c>
      <c r="C325" s="148" t="s">
        <v>1</v>
      </c>
      <c r="D325" s="148" t="s">
        <v>2</v>
      </c>
      <c r="E325" s="174">
        <v>2016</v>
      </c>
      <c r="F325" s="148" t="s">
        <v>3</v>
      </c>
      <c r="G325" s="148" t="s">
        <v>4</v>
      </c>
      <c r="H325" s="178">
        <v>3.0000000000000001E-3</v>
      </c>
      <c r="I325" s="148" t="s">
        <v>5</v>
      </c>
      <c r="J325" s="148">
        <v>26160.460000000006</v>
      </c>
    </row>
    <row r="326" spans="1:10" ht="16.5" thickBot="1" x14ac:dyDescent="0.3">
      <c r="A326" s="147">
        <v>4351834</v>
      </c>
      <c r="B326" s="148" t="s">
        <v>0</v>
      </c>
      <c r="C326" s="148" t="s">
        <v>1</v>
      </c>
      <c r="D326" s="148" t="s">
        <v>2</v>
      </c>
      <c r="E326" s="174">
        <v>2016</v>
      </c>
      <c r="F326" s="148" t="s">
        <v>3</v>
      </c>
      <c r="G326" s="148" t="s">
        <v>4</v>
      </c>
      <c r="H326" s="178">
        <v>3.0000000000000001E-3</v>
      </c>
      <c r="I326" s="148" t="s">
        <v>5</v>
      </c>
      <c r="J326" s="148">
        <v>31643.79</v>
      </c>
    </row>
    <row r="327" spans="1:10" ht="16.5" thickBot="1" x14ac:dyDescent="0.3">
      <c r="A327" s="147">
        <v>4351934</v>
      </c>
      <c r="B327" s="148" t="s">
        <v>0</v>
      </c>
      <c r="C327" s="148" t="s">
        <v>1</v>
      </c>
      <c r="D327" s="148" t="s">
        <v>2</v>
      </c>
      <c r="E327" s="174">
        <v>2016</v>
      </c>
      <c r="F327" s="148" t="s">
        <v>3</v>
      </c>
      <c r="G327" s="148" t="s">
        <v>4</v>
      </c>
      <c r="H327" s="178">
        <v>3.0000000000000001E-3</v>
      </c>
      <c r="I327" s="148" t="s">
        <v>5</v>
      </c>
      <c r="J327" s="148">
        <v>40181.89</v>
      </c>
    </row>
    <row r="328" spans="1:10" ht="16.5" thickBot="1" x14ac:dyDescent="0.3">
      <c r="A328" s="147">
        <v>4353234</v>
      </c>
      <c r="B328" s="148" t="s">
        <v>0</v>
      </c>
      <c r="C328" s="148" t="s">
        <v>1</v>
      </c>
      <c r="D328" s="148" t="s">
        <v>2</v>
      </c>
      <c r="E328" s="174">
        <v>2016</v>
      </c>
      <c r="F328" s="148" t="s">
        <v>3</v>
      </c>
      <c r="G328" s="148" t="s">
        <v>4</v>
      </c>
      <c r="H328" s="178">
        <v>3.0000000000000001E-3</v>
      </c>
      <c r="I328" s="148" t="s">
        <v>5</v>
      </c>
      <c r="J328" s="148">
        <v>19847.639999999992</v>
      </c>
    </row>
    <row r="329" spans="1:10" ht="16.5" thickBot="1" x14ac:dyDescent="0.3">
      <c r="A329" s="147">
        <v>4353434</v>
      </c>
      <c r="B329" s="148" t="s">
        <v>0</v>
      </c>
      <c r="C329" s="148" t="s">
        <v>1</v>
      </c>
      <c r="D329" s="148" t="s">
        <v>2</v>
      </c>
      <c r="E329" s="174">
        <v>2016</v>
      </c>
      <c r="F329" s="148" t="s">
        <v>3</v>
      </c>
      <c r="G329" s="148" t="s">
        <v>4</v>
      </c>
      <c r="H329" s="178">
        <v>3.0000000000000001E-3</v>
      </c>
      <c r="I329" s="148" t="s">
        <v>5</v>
      </c>
      <c r="J329" s="148">
        <v>33579.820000000007</v>
      </c>
    </row>
    <row r="330" spans="1:10" ht="16.5" thickBot="1" x14ac:dyDescent="0.3">
      <c r="A330" s="147">
        <v>4353634</v>
      </c>
      <c r="B330" s="148" t="s">
        <v>0</v>
      </c>
      <c r="C330" s="148" t="s">
        <v>1</v>
      </c>
      <c r="D330" s="148" t="s">
        <v>2</v>
      </c>
      <c r="E330" s="174">
        <v>2016</v>
      </c>
      <c r="F330" s="148" t="s">
        <v>3</v>
      </c>
      <c r="G330" s="148" t="s">
        <v>4</v>
      </c>
      <c r="H330" s="178">
        <v>3.0000000000000001E-3</v>
      </c>
      <c r="I330" s="148" t="s">
        <v>5</v>
      </c>
      <c r="J330" s="148">
        <v>30012.86</v>
      </c>
    </row>
    <row r="331" spans="1:10" ht="16.5" thickBot="1" x14ac:dyDescent="0.3">
      <c r="A331" s="147">
        <v>4354834</v>
      </c>
      <c r="B331" s="148" t="s">
        <v>0</v>
      </c>
      <c r="C331" s="148" t="s">
        <v>1</v>
      </c>
      <c r="D331" s="148" t="s">
        <v>2</v>
      </c>
      <c r="E331" s="174">
        <v>2016</v>
      </c>
      <c r="F331" s="148" t="s">
        <v>3</v>
      </c>
      <c r="G331" s="148" t="s">
        <v>4</v>
      </c>
      <c r="H331" s="178">
        <v>3.0000000000000001E-3</v>
      </c>
      <c r="I331" s="148" t="s">
        <v>5</v>
      </c>
      <c r="J331" s="148">
        <v>14764.04</v>
      </c>
    </row>
    <row r="332" spans="1:10" ht="16.5" thickBot="1" x14ac:dyDescent="0.3">
      <c r="A332" s="147">
        <v>4355334</v>
      </c>
      <c r="B332" s="148" t="s">
        <v>0</v>
      </c>
      <c r="C332" s="148" t="s">
        <v>1</v>
      </c>
      <c r="D332" s="148" t="s">
        <v>2</v>
      </c>
      <c r="E332" s="174">
        <v>2016</v>
      </c>
      <c r="F332" s="148" t="s">
        <v>3</v>
      </c>
      <c r="G332" s="148" t="s">
        <v>4</v>
      </c>
      <c r="H332" s="178">
        <v>3.0000000000000001E-3</v>
      </c>
      <c r="I332" s="148" t="s">
        <v>5</v>
      </c>
      <c r="J332" s="148">
        <v>17066.93</v>
      </c>
    </row>
    <row r="333" spans="1:10" ht="16.5" thickBot="1" x14ac:dyDescent="0.3">
      <c r="A333" s="147">
        <v>4343834</v>
      </c>
      <c r="B333" s="148" t="s">
        <v>6</v>
      </c>
      <c r="C333" s="148" t="s">
        <v>1</v>
      </c>
      <c r="D333" s="148" t="s">
        <v>2</v>
      </c>
      <c r="E333" s="174">
        <v>2016</v>
      </c>
      <c r="F333" s="148" t="s">
        <v>3</v>
      </c>
      <c r="G333" s="148" t="s">
        <v>4</v>
      </c>
      <c r="H333" s="178">
        <v>3.0000000000000001E-3</v>
      </c>
      <c r="I333" s="148" t="s">
        <v>5</v>
      </c>
      <c r="J333" s="148">
        <v>40390.209999999992</v>
      </c>
    </row>
    <row r="334" spans="1:10" ht="16.5" thickBot="1" x14ac:dyDescent="0.3">
      <c r="A334" s="147">
        <v>4345434</v>
      </c>
      <c r="B334" s="148" t="s">
        <v>6</v>
      </c>
      <c r="C334" s="148" t="s">
        <v>1</v>
      </c>
      <c r="D334" s="148" t="s">
        <v>2</v>
      </c>
      <c r="E334" s="174">
        <v>2016</v>
      </c>
      <c r="F334" s="148" t="s">
        <v>3</v>
      </c>
      <c r="G334" s="148" t="s">
        <v>4</v>
      </c>
      <c r="H334" s="178">
        <v>3.0000000000000001E-3</v>
      </c>
      <c r="I334" s="148" t="s">
        <v>5</v>
      </c>
      <c r="J334" s="148">
        <v>30884.639999999999</v>
      </c>
    </row>
    <row r="335" spans="1:10" ht="16.5" thickBot="1" x14ac:dyDescent="0.3">
      <c r="A335" s="147">
        <v>4346234</v>
      </c>
      <c r="B335" s="148" t="s">
        <v>6</v>
      </c>
      <c r="C335" s="148" t="s">
        <v>1</v>
      </c>
      <c r="D335" s="148" t="s">
        <v>2</v>
      </c>
      <c r="E335" s="174">
        <v>2016</v>
      </c>
      <c r="F335" s="148" t="s">
        <v>3</v>
      </c>
      <c r="G335" s="148" t="s">
        <v>4</v>
      </c>
      <c r="H335" s="178">
        <v>3.0000000000000001E-3</v>
      </c>
      <c r="I335" s="148" t="s">
        <v>5</v>
      </c>
      <c r="J335" s="148">
        <v>28495.58</v>
      </c>
    </row>
    <row r="336" spans="1:10" ht="16.5" thickBot="1" x14ac:dyDescent="0.3">
      <c r="A336" s="147">
        <v>4349134</v>
      </c>
      <c r="B336" s="148" t="s">
        <v>6</v>
      </c>
      <c r="C336" s="148" t="s">
        <v>1</v>
      </c>
      <c r="D336" s="148" t="s">
        <v>2</v>
      </c>
      <c r="E336" s="174">
        <v>2016</v>
      </c>
      <c r="F336" s="148" t="s">
        <v>3</v>
      </c>
      <c r="G336" s="148" t="s">
        <v>4</v>
      </c>
      <c r="H336" s="178">
        <v>3.0000000000000001E-3</v>
      </c>
      <c r="I336" s="148" t="s">
        <v>5</v>
      </c>
      <c r="J336" s="148">
        <v>31703.559999999998</v>
      </c>
    </row>
    <row r="337" spans="1:10" ht="16.5" thickBot="1" x14ac:dyDescent="0.3">
      <c r="A337" s="147">
        <v>9260201</v>
      </c>
      <c r="B337" s="148" t="s">
        <v>7</v>
      </c>
      <c r="C337" s="148" t="s">
        <v>1</v>
      </c>
      <c r="D337" s="148" t="s">
        <v>2</v>
      </c>
      <c r="E337" s="174">
        <v>2018</v>
      </c>
      <c r="F337" s="148" t="s">
        <v>3</v>
      </c>
      <c r="G337" s="148" t="s">
        <v>4</v>
      </c>
      <c r="H337" s="178">
        <v>3.0000000000000001E-3</v>
      </c>
      <c r="I337" s="148" t="s">
        <v>5</v>
      </c>
      <c r="J337" s="148">
        <v>34757.49</v>
      </c>
    </row>
    <row r="338" spans="1:10" ht="16.5" thickBot="1" x14ac:dyDescent="0.3">
      <c r="A338" s="147">
        <v>9260301</v>
      </c>
      <c r="B338" s="148" t="s">
        <v>7</v>
      </c>
      <c r="C338" s="148" t="s">
        <v>1</v>
      </c>
      <c r="D338" s="148" t="s">
        <v>2</v>
      </c>
      <c r="E338" s="174">
        <v>2018</v>
      </c>
      <c r="F338" s="148" t="s">
        <v>3</v>
      </c>
      <c r="G338" s="148" t="s">
        <v>4</v>
      </c>
      <c r="H338" s="178">
        <v>3.0000000000000001E-3</v>
      </c>
      <c r="I338" s="148" t="s">
        <v>5</v>
      </c>
      <c r="J338" s="148">
        <v>40173.56</v>
      </c>
    </row>
    <row r="339" spans="1:10" ht="16.5" thickBot="1" x14ac:dyDescent="0.3">
      <c r="A339" s="147">
        <v>9285801</v>
      </c>
      <c r="B339" s="148" t="s">
        <v>7</v>
      </c>
      <c r="C339" s="148" t="s">
        <v>1</v>
      </c>
      <c r="D339" s="148" t="s">
        <v>2</v>
      </c>
      <c r="E339" s="174">
        <v>2018</v>
      </c>
      <c r="F339" s="148" t="s">
        <v>3</v>
      </c>
      <c r="G339" s="148" t="s">
        <v>4</v>
      </c>
      <c r="H339" s="178">
        <v>3.0000000000000001E-3</v>
      </c>
      <c r="I339" s="148" t="s">
        <v>5</v>
      </c>
      <c r="J339" s="148">
        <v>29748.720000000001</v>
      </c>
    </row>
    <row r="340" spans="1:10" ht="16.5" thickBot="1" x14ac:dyDescent="0.3">
      <c r="A340" s="147">
        <v>9286201</v>
      </c>
      <c r="B340" s="148" t="s">
        <v>7</v>
      </c>
      <c r="C340" s="148" t="s">
        <v>1</v>
      </c>
      <c r="D340" s="148" t="s">
        <v>2</v>
      </c>
      <c r="E340" s="174">
        <v>2018</v>
      </c>
      <c r="F340" s="148" t="s">
        <v>3</v>
      </c>
      <c r="G340" s="148" t="s">
        <v>4</v>
      </c>
      <c r="H340" s="178">
        <v>3.0000000000000001E-3</v>
      </c>
      <c r="I340" s="148" t="s">
        <v>5</v>
      </c>
      <c r="J340" s="148">
        <v>34406.949999999961</v>
      </c>
    </row>
    <row r="341" spans="1:10" ht="16.5" thickBot="1" x14ac:dyDescent="0.3">
      <c r="A341" s="147">
        <v>9286601</v>
      </c>
      <c r="B341" s="148" t="s">
        <v>7</v>
      </c>
      <c r="C341" s="148" t="s">
        <v>1</v>
      </c>
      <c r="D341" s="148" t="s">
        <v>2</v>
      </c>
      <c r="E341" s="174">
        <v>2018</v>
      </c>
      <c r="F341" s="148" t="s">
        <v>3</v>
      </c>
      <c r="G341" s="148" t="s">
        <v>4</v>
      </c>
      <c r="H341" s="178">
        <v>3.0000000000000001E-3</v>
      </c>
      <c r="I341" s="148" t="s">
        <v>5</v>
      </c>
      <c r="J341" s="148">
        <v>31073.589999999989</v>
      </c>
    </row>
    <row r="342" spans="1:10" ht="16.5" thickBot="1" x14ac:dyDescent="0.3">
      <c r="A342" s="147">
        <v>9286701</v>
      </c>
      <c r="B342" s="148" t="s">
        <v>7</v>
      </c>
      <c r="C342" s="148" t="s">
        <v>1</v>
      </c>
      <c r="D342" s="148" t="s">
        <v>2</v>
      </c>
      <c r="E342" s="174">
        <v>2018</v>
      </c>
      <c r="F342" s="148" t="s">
        <v>3</v>
      </c>
      <c r="G342" s="148" t="s">
        <v>4</v>
      </c>
      <c r="H342" s="178">
        <v>3.0000000000000001E-3</v>
      </c>
      <c r="I342" s="148" t="s">
        <v>5</v>
      </c>
      <c r="J342" s="148">
        <v>39933.299999999996</v>
      </c>
    </row>
    <row r="343" spans="1:10" ht="16.5" thickBot="1" x14ac:dyDescent="0.3">
      <c r="A343" s="147">
        <v>9287001</v>
      </c>
      <c r="B343" s="148" t="s">
        <v>7</v>
      </c>
      <c r="C343" s="148" t="s">
        <v>1</v>
      </c>
      <c r="D343" s="148" t="s">
        <v>2</v>
      </c>
      <c r="E343" s="174">
        <v>2018</v>
      </c>
      <c r="F343" s="148" t="s">
        <v>3</v>
      </c>
      <c r="G343" s="148" t="s">
        <v>4</v>
      </c>
      <c r="H343" s="178">
        <v>3.0000000000000001E-3</v>
      </c>
      <c r="I343" s="148" t="s">
        <v>5</v>
      </c>
      <c r="J343" s="148">
        <v>34269.449999999997</v>
      </c>
    </row>
    <row r="344" spans="1:10" ht="16.5" thickBot="1" x14ac:dyDescent="0.3">
      <c r="A344" s="147">
        <v>9287101</v>
      </c>
      <c r="B344" s="148" t="s">
        <v>7</v>
      </c>
      <c r="C344" s="148" t="s">
        <v>1</v>
      </c>
      <c r="D344" s="148" t="s">
        <v>2</v>
      </c>
      <c r="E344" s="174">
        <v>2018</v>
      </c>
      <c r="F344" s="148" t="s">
        <v>3</v>
      </c>
      <c r="G344" s="148" t="s">
        <v>4</v>
      </c>
      <c r="H344" s="178">
        <v>3.0000000000000001E-3</v>
      </c>
      <c r="I344" s="148" t="s">
        <v>5</v>
      </c>
      <c r="J344" s="148">
        <v>38369.870000000003</v>
      </c>
    </row>
    <row r="345" spans="1:10" ht="16.5" thickBot="1" x14ac:dyDescent="0.3">
      <c r="A345" s="147">
        <v>9287301</v>
      </c>
      <c r="B345" s="148" t="s">
        <v>7</v>
      </c>
      <c r="C345" s="148" t="s">
        <v>1</v>
      </c>
      <c r="D345" s="148" t="s">
        <v>2</v>
      </c>
      <c r="E345" s="174">
        <v>2018</v>
      </c>
      <c r="F345" s="148" t="s">
        <v>3</v>
      </c>
      <c r="G345" s="148" t="s">
        <v>4</v>
      </c>
      <c r="H345" s="178">
        <v>3.0000000000000001E-3</v>
      </c>
      <c r="I345" s="148" t="s">
        <v>5</v>
      </c>
      <c r="J345" s="148">
        <v>32423.5</v>
      </c>
    </row>
    <row r="346" spans="1:10" ht="16.5" thickBot="1" x14ac:dyDescent="0.3">
      <c r="A346" s="147">
        <v>9287901</v>
      </c>
      <c r="B346" s="148" t="s">
        <v>7</v>
      </c>
      <c r="C346" s="148" t="s">
        <v>1</v>
      </c>
      <c r="D346" s="148" t="s">
        <v>2</v>
      </c>
      <c r="E346" s="174">
        <v>2018</v>
      </c>
      <c r="F346" s="148" t="s">
        <v>3</v>
      </c>
      <c r="G346" s="148" t="s">
        <v>4</v>
      </c>
      <c r="H346" s="178">
        <v>3.0000000000000001E-3</v>
      </c>
      <c r="I346" s="148" t="s">
        <v>5</v>
      </c>
      <c r="J346" s="148">
        <v>42797.72</v>
      </c>
    </row>
    <row r="347" spans="1:10" ht="16.5" thickBot="1" x14ac:dyDescent="0.3">
      <c r="A347" s="147">
        <v>9288001</v>
      </c>
      <c r="B347" s="148" t="s">
        <v>7</v>
      </c>
      <c r="C347" s="148" t="s">
        <v>1</v>
      </c>
      <c r="D347" s="148" t="s">
        <v>2</v>
      </c>
      <c r="E347" s="174">
        <v>2018</v>
      </c>
      <c r="F347" s="148" t="s">
        <v>3</v>
      </c>
      <c r="G347" s="148" t="s">
        <v>4</v>
      </c>
      <c r="H347" s="178">
        <v>3.0000000000000001E-3</v>
      </c>
      <c r="I347" s="148" t="s">
        <v>5</v>
      </c>
      <c r="J347" s="148">
        <v>43278.869999999995</v>
      </c>
    </row>
    <row r="348" spans="1:10" ht="16.5" thickBot="1" x14ac:dyDescent="0.3">
      <c r="A348" s="147">
        <v>14907202</v>
      </c>
      <c r="B348" s="148" t="s">
        <v>8</v>
      </c>
      <c r="C348" s="148" t="s">
        <v>9</v>
      </c>
      <c r="D348" s="148" t="s">
        <v>2</v>
      </c>
      <c r="E348" s="174">
        <v>2019</v>
      </c>
      <c r="F348" s="148" t="s">
        <v>3</v>
      </c>
      <c r="G348" s="148" t="s">
        <v>4</v>
      </c>
      <c r="H348" s="178">
        <v>2E-3</v>
      </c>
      <c r="I348" s="148" t="s">
        <v>5</v>
      </c>
      <c r="J348" s="148">
        <v>31030.859999999997</v>
      </c>
    </row>
    <row r="349" spans="1:10" ht="16.5" thickBot="1" x14ac:dyDescent="0.3">
      <c r="A349" s="147">
        <v>14935702</v>
      </c>
      <c r="B349" s="148" t="s">
        <v>8</v>
      </c>
      <c r="C349" s="148" t="s">
        <v>9</v>
      </c>
      <c r="D349" s="148" t="s">
        <v>2</v>
      </c>
      <c r="E349" s="174">
        <v>2021</v>
      </c>
      <c r="F349" s="148" t="s">
        <v>3</v>
      </c>
      <c r="G349" s="148" t="s">
        <v>4</v>
      </c>
      <c r="H349" s="178">
        <v>2E-3</v>
      </c>
      <c r="I349" s="148" t="s">
        <v>5</v>
      </c>
      <c r="J349" s="148">
        <v>58406.41</v>
      </c>
    </row>
    <row r="350" spans="1:10" ht="16.5" thickBot="1" x14ac:dyDescent="0.3">
      <c r="A350" s="147">
        <v>14935802</v>
      </c>
      <c r="B350" s="148" t="s">
        <v>8</v>
      </c>
      <c r="C350" s="148" t="s">
        <v>9</v>
      </c>
      <c r="D350" s="148" t="s">
        <v>2</v>
      </c>
      <c r="E350" s="174">
        <v>2021</v>
      </c>
      <c r="F350" s="148" t="s">
        <v>3</v>
      </c>
      <c r="G350" s="148" t="s">
        <v>4</v>
      </c>
      <c r="H350" s="178">
        <v>2E-3</v>
      </c>
      <c r="I350" s="148" t="s">
        <v>5</v>
      </c>
      <c r="J350" s="148">
        <v>68319.889999999985</v>
      </c>
    </row>
    <row r="351" spans="1:10" ht="16.5" thickBot="1" x14ac:dyDescent="0.3">
      <c r="A351" s="147">
        <v>14935902</v>
      </c>
      <c r="B351" s="148" t="s">
        <v>8</v>
      </c>
      <c r="C351" s="148" t="s">
        <v>9</v>
      </c>
      <c r="D351" s="148" t="s">
        <v>2</v>
      </c>
      <c r="E351" s="174">
        <v>2021</v>
      </c>
      <c r="F351" s="148" t="s">
        <v>3</v>
      </c>
      <c r="G351" s="148" t="s">
        <v>4</v>
      </c>
      <c r="H351" s="178">
        <v>2E-3</v>
      </c>
      <c r="I351" s="148" t="s">
        <v>5</v>
      </c>
      <c r="J351" s="148">
        <v>56481.310000000005</v>
      </c>
    </row>
    <row r="352" spans="1:10" ht="16.5" thickBot="1" x14ac:dyDescent="0.3">
      <c r="A352" s="147">
        <v>14936002</v>
      </c>
      <c r="B352" s="148" t="s">
        <v>8</v>
      </c>
      <c r="C352" s="148" t="s">
        <v>9</v>
      </c>
      <c r="D352" s="148" t="s">
        <v>2</v>
      </c>
      <c r="E352" s="174">
        <v>2021</v>
      </c>
      <c r="F352" s="148" t="s">
        <v>3</v>
      </c>
      <c r="G352" s="148" t="s">
        <v>4</v>
      </c>
      <c r="H352" s="178">
        <v>2E-3</v>
      </c>
      <c r="I352" s="148" t="s">
        <v>5</v>
      </c>
      <c r="J352" s="148">
        <v>29654.97</v>
      </c>
    </row>
    <row r="353" spans="1:10" ht="16.5" thickBot="1" x14ac:dyDescent="0.3">
      <c r="A353" s="147">
        <v>14936102</v>
      </c>
      <c r="B353" s="148" t="s">
        <v>8</v>
      </c>
      <c r="C353" s="148" t="s">
        <v>9</v>
      </c>
      <c r="D353" s="148" t="s">
        <v>2</v>
      </c>
      <c r="E353" s="174">
        <v>2021</v>
      </c>
      <c r="F353" s="148" t="s">
        <v>3</v>
      </c>
      <c r="G353" s="148" t="s">
        <v>4</v>
      </c>
      <c r="H353" s="178">
        <v>2E-3</v>
      </c>
      <c r="I353" s="148" t="s">
        <v>5</v>
      </c>
      <c r="J353" s="148">
        <v>38464.749999999978</v>
      </c>
    </row>
    <row r="354" spans="1:10" ht="16.5" thickBot="1" x14ac:dyDescent="0.3">
      <c r="A354" s="147">
        <v>14954502</v>
      </c>
      <c r="B354" s="148" t="s">
        <v>8</v>
      </c>
      <c r="C354" s="148" t="s">
        <v>9</v>
      </c>
      <c r="D354" s="148" t="s">
        <v>2</v>
      </c>
      <c r="E354" s="174">
        <v>2022</v>
      </c>
      <c r="F354" s="148" t="s">
        <v>3</v>
      </c>
      <c r="G354" s="148" t="s">
        <v>4</v>
      </c>
      <c r="H354" s="178">
        <v>2E-3</v>
      </c>
      <c r="I354" s="148" t="s">
        <v>5</v>
      </c>
      <c r="J354" s="148">
        <v>48765.47</v>
      </c>
    </row>
    <row r="355" spans="1:10" ht="16.5" thickBot="1" x14ac:dyDescent="0.3">
      <c r="A355" s="147">
        <v>17089904</v>
      </c>
      <c r="B355" s="148" t="s">
        <v>7</v>
      </c>
      <c r="C355" s="148" t="s">
        <v>1</v>
      </c>
      <c r="D355" s="148" t="s">
        <v>2</v>
      </c>
      <c r="E355" s="174">
        <v>2025</v>
      </c>
      <c r="F355" s="148" t="s">
        <v>3</v>
      </c>
      <c r="G355" s="148" t="s">
        <v>4</v>
      </c>
      <c r="H355" s="178">
        <v>3.0000000000000001E-3</v>
      </c>
      <c r="I355" s="148" t="s">
        <v>5</v>
      </c>
      <c r="J355" s="148">
        <v>32195.759999999998</v>
      </c>
    </row>
    <row r="356" spans="1:10" ht="16.5" thickBot="1" x14ac:dyDescent="0.3">
      <c r="A356" s="147">
        <v>17090104</v>
      </c>
      <c r="B356" s="148" t="s">
        <v>7</v>
      </c>
      <c r="C356" s="148" t="s">
        <v>1</v>
      </c>
      <c r="D356" s="148" t="s">
        <v>2</v>
      </c>
      <c r="E356" s="174">
        <v>2025</v>
      </c>
      <c r="F356" s="148" t="s">
        <v>3</v>
      </c>
      <c r="G356" s="148" t="s">
        <v>4</v>
      </c>
      <c r="H356" s="178">
        <v>3.0000000000000001E-3</v>
      </c>
      <c r="I356" s="148" t="s">
        <v>5</v>
      </c>
      <c r="J356" s="148">
        <v>28492.18</v>
      </c>
    </row>
    <row r="357" spans="1:10" ht="16.5" thickBot="1" x14ac:dyDescent="0.3">
      <c r="A357" s="147">
        <v>53103903</v>
      </c>
      <c r="B357" s="148" t="s">
        <v>7</v>
      </c>
      <c r="C357" s="148" t="s">
        <v>1</v>
      </c>
      <c r="D357" s="148" t="s">
        <v>2</v>
      </c>
      <c r="E357" s="174">
        <v>2023</v>
      </c>
      <c r="F357" s="148" t="s">
        <v>3</v>
      </c>
      <c r="G357" s="148" t="s">
        <v>4</v>
      </c>
      <c r="H357" s="178">
        <v>3.0000000000000001E-3</v>
      </c>
      <c r="I357" s="148" t="s">
        <v>5</v>
      </c>
      <c r="J357" s="148">
        <v>58526.35</v>
      </c>
    </row>
    <row r="358" spans="1:10" ht="16.5" thickBot="1" x14ac:dyDescent="0.3">
      <c r="A358" s="147">
        <v>53104003</v>
      </c>
      <c r="B358" s="148" t="s">
        <v>7</v>
      </c>
      <c r="C358" s="148" t="s">
        <v>1</v>
      </c>
      <c r="D358" s="148" t="s">
        <v>2</v>
      </c>
      <c r="E358" s="174">
        <v>2023</v>
      </c>
      <c r="F358" s="148" t="s">
        <v>3</v>
      </c>
      <c r="G358" s="148" t="s">
        <v>4</v>
      </c>
      <c r="H358" s="178">
        <v>3.0000000000000001E-3</v>
      </c>
      <c r="I358" s="148" t="s">
        <v>5</v>
      </c>
      <c r="J358" s="148">
        <v>52355.519999999997</v>
      </c>
    </row>
    <row r="359" spans="1:10" ht="16.5" thickBot="1" x14ac:dyDescent="0.3">
      <c r="A359" s="147">
        <v>53104103</v>
      </c>
      <c r="B359" s="148" t="s">
        <v>7</v>
      </c>
      <c r="C359" s="148" t="s">
        <v>1</v>
      </c>
      <c r="D359" s="148" t="s">
        <v>2</v>
      </c>
      <c r="E359" s="174">
        <v>2023</v>
      </c>
      <c r="F359" s="148" t="s">
        <v>3</v>
      </c>
      <c r="G359" s="148" t="s">
        <v>4</v>
      </c>
      <c r="H359" s="178">
        <v>3.0000000000000001E-3</v>
      </c>
      <c r="I359" s="148" t="s">
        <v>5</v>
      </c>
      <c r="J359" s="148">
        <v>56783.969999999994</v>
      </c>
    </row>
    <row r="360" spans="1:10" ht="16.5" thickBot="1" x14ac:dyDescent="0.3">
      <c r="A360" s="147">
        <v>53118703</v>
      </c>
      <c r="B360" s="148" t="s">
        <v>8</v>
      </c>
      <c r="C360" s="148" t="s">
        <v>9</v>
      </c>
      <c r="D360" s="148" t="s">
        <v>2</v>
      </c>
      <c r="E360" s="174">
        <v>2023</v>
      </c>
      <c r="F360" s="148" t="s">
        <v>3</v>
      </c>
      <c r="G360" s="148" t="s">
        <v>4</v>
      </c>
      <c r="H360" s="178">
        <v>2E-3</v>
      </c>
      <c r="I360" s="148" t="s">
        <v>5</v>
      </c>
      <c r="J360" s="148">
        <v>90925.87</v>
      </c>
    </row>
    <row r="361" spans="1:10" ht="16.5" thickBot="1" x14ac:dyDescent="0.3">
      <c r="A361" s="147">
        <v>68513403</v>
      </c>
      <c r="B361" s="148" t="s">
        <v>8</v>
      </c>
      <c r="C361" s="148" t="s">
        <v>9</v>
      </c>
      <c r="D361" s="148" t="s">
        <v>2</v>
      </c>
      <c r="E361" s="174">
        <v>2024</v>
      </c>
      <c r="F361" s="148" t="s">
        <v>3</v>
      </c>
      <c r="G361" s="148" t="s">
        <v>4</v>
      </c>
      <c r="H361" s="178">
        <v>2E-3</v>
      </c>
      <c r="I361" s="148" t="s">
        <v>5</v>
      </c>
      <c r="J361" s="148">
        <v>98738.37</v>
      </c>
    </row>
    <row r="362" spans="1:10" ht="16.5" thickBot="1" x14ac:dyDescent="0.3">
      <c r="A362" s="147">
        <v>17077304</v>
      </c>
      <c r="B362" s="148" t="s">
        <v>10</v>
      </c>
      <c r="C362" s="148" t="s">
        <v>11</v>
      </c>
      <c r="D362" s="148" t="s">
        <v>12</v>
      </c>
      <c r="E362" s="174">
        <v>2025</v>
      </c>
      <c r="F362" s="148" t="s">
        <v>3</v>
      </c>
      <c r="G362" s="148" t="s">
        <v>13</v>
      </c>
      <c r="H362" s="178">
        <v>0</v>
      </c>
      <c r="I362" s="148"/>
      <c r="J362" s="148">
        <v>25681.989999999998</v>
      </c>
    </row>
    <row r="363" spans="1:10" ht="16.5" thickBot="1" x14ac:dyDescent="0.3">
      <c r="A363" s="147">
        <v>17077404</v>
      </c>
      <c r="B363" s="148" t="s">
        <v>10</v>
      </c>
      <c r="C363" s="148" t="s">
        <v>11</v>
      </c>
      <c r="D363" s="148" t="s">
        <v>12</v>
      </c>
      <c r="E363" s="174">
        <v>2025</v>
      </c>
      <c r="F363" s="148" t="s">
        <v>3</v>
      </c>
      <c r="G363" s="148" t="s">
        <v>13</v>
      </c>
      <c r="H363" s="178">
        <v>0</v>
      </c>
      <c r="I363" s="148"/>
      <c r="J363" s="148">
        <v>25826.3</v>
      </c>
    </row>
    <row r="364" spans="1:10" ht="16.5" thickBot="1" x14ac:dyDescent="0.3">
      <c r="A364" s="147">
        <v>17084404</v>
      </c>
      <c r="B364" s="148" t="s">
        <v>10</v>
      </c>
      <c r="C364" s="148" t="s">
        <v>11</v>
      </c>
      <c r="D364" s="148" t="s">
        <v>12</v>
      </c>
      <c r="E364" s="174">
        <v>2025</v>
      </c>
      <c r="F364" s="148" t="s">
        <v>3</v>
      </c>
      <c r="G364" s="148" t="s">
        <v>13</v>
      </c>
      <c r="H364" s="178">
        <v>0</v>
      </c>
      <c r="I364" s="148"/>
      <c r="J364" s="148">
        <v>23834.799999999999</v>
      </c>
    </row>
    <row r="365" spans="1:10" ht="16.5" thickBot="1" x14ac:dyDescent="0.3">
      <c r="A365" s="147">
        <v>17084704</v>
      </c>
      <c r="B365" s="148" t="s">
        <v>10</v>
      </c>
      <c r="C365" s="148" t="s">
        <v>11</v>
      </c>
      <c r="D365" s="148" t="s">
        <v>12</v>
      </c>
      <c r="E365" s="174">
        <v>2025</v>
      </c>
      <c r="F365" s="148" t="s">
        <v>3</v>
      </c>
      <c r="G365" s="148" t="s">
        <v>13</v>
      </c>
      <c r="H365" s="178">
        <v>0</v>
      </c>
      <c r="I365" s="148"/>
      <c r="J365" s="148">
        <v>23150.639999999999</v>
      </c>
    </row>
    <row r="366" spans="1:10" ht="16.5" thickBot="1" x14ac:dyDescent="0.3">
      <c r="A366" s="147">
        <v>17084804</v>
      </c>
      <c r="B366" s="148" t="s">
        <v>10</v>
      </c>
      <c r="C366" s="148" t="s">
        <v>11</v>
      </c>
      <c r="D366" s="148" t="s">
        <v>12</v>
      </c>
      <c r="E366" s="174">
        <v>2025</v>
      </c>
      <c r="F366" s="148" t="s">
        <v>3</v>
      </c>
      <c r="G366" s="148" t="s">
        <v>13</v>
      </c>
      <c r="H366" s="178">
        <v>0</v>
      </c>
      <c r="I366" s="148"/>
      <c r="J366" s="148">
        <v>21845.179999999997</v>
      </c>
    </row>
    <row r="367" spans="1:10" ht="16.5" thickBot="1" x14ac:dyDescent="0.3">
      <c r="A367" s="147">
        <v>17084904</v>
      </c>
      <c r="B367" s="148" t="s">
        <v>10</v>
      </c>
      <c r="C367" s="148" t="s">
        <v>11</v>
      </c>
      <c r="D367" s="148" t="s">
        <v>12</v>
      </c>
      <c r="E367" s="174">
        <v>2025</v>
      </c>
      <c r="F367" s="148" t="s">
        <v>3</v>
      </c>
      <c r="G367" s="148" t="s">
        <v>13</v>
      </c>
      <c r="H367" s="178">
        <v>0</v>
      </c>
      <c r="I367" s="148"/>
      <c r="J367" s="148">
        <v>26483.599999999999</v>
      </c>
    </row>
    <row r="368" spans="1:10" ht="16.5" thickBot="1" x14ac:dyDescent="0.3">
      <c r="A368" s="147">
        <v>17097804</v>
      </c>
      <c r="B368" s="148" t="s">
        <v>10</v>
      </c>
      <c r="C368" s="148" t="s">
        <v>11</v>
      </c>
      <c r="D368" s="148" t="s">
        <v>12</v>
      </c>
      <c r="E368" s="174">
        <v>2025</v>
      </c>
      <c r="F368" s="148" t="s">
        <v>3</v>
      </c>
      <c r="G368" s="148" t="s">
        <v>13</v>
      </c>
      <c r="H368" s="178">
        <v>0</v>
      </c>
      <c r="I368" s="148"/>
      <c r="J368" s="148">
        <v>1959</v>
      </c>
    </row>
    <row r="369" spans="1:10" ht="16.5" thickBot="1" x14ac:dyDescent="0.3">
      <c r="A369" s="147">
        <v>17785103</v>
      </c>
      <c r="B369" s="148" t="s">
        <v>10</v>
      </c>
      <c r="C369" s="148" t="s">
        <v>11</v>
      </c>
      <c r="D369" s="148" t="s">
        <v>12</v>
      </c>
      <c r="E369" s="174">
        <v>2022</v>
      </c>
      <c r="F369" s="148" t="s">
        <v>3</v>
      </c>
      <c r="G369" s="148" t="s">
        <v>13</v>
      </c>
      <c r="H369" s="178">
        <v>0</v>
      </c>
      <c r="I369" s="148"/>
      <c r="J369" s="148">
        <v>42862.299999999996</v>
      </c>
    </row>
    <row r="370" spans="1:10" ht="16.5" thickBot="1" x14ac:dyDescent="0.3">
      <c r="A370" s="147">
        <v>17785903</v>
      </c>
      <c r="B370" s="148" t="s">
        <v>10</v>
      </c>
      <c r="C370" s="148" t="s">
        <v>11</v>
      </c>
      <c r="D370" s="148" t="s">
        <v>12</v>
      </c>
      <c r="E370" s="174">
        <v>2022</v>
      </c>
      <c r="F370" s="148" t="s">
        <v>3</v>
      </c>
      <c r="G370" s="148" t="s">
        <v>13</v>
      </c>
      <c r="H370" s="178">
        <v>0</v>
      </c>
      <c r="I370" s="148"/>
      <c r="J370" s="148">
        <v>53802.709999999992</v>
      </c>
    </row>
    <row r="371" spans="1:10" ht="16.5" thickBot="1" x14ac:dyDescent="0.3">
      <c r="A371" s="147">
        <v>17786203</v>
      </c>
      <c r="B371" s="148" t="s">
        <v>10</v>
      </c>
      <c r="C371" s="148" t="s">
        <v>11</v>
      </c>
      <c r="D371" s="148" t="s">
        <v>12</v>
      </c>
      <c r="E371" s="174">
        <v>2022</v>
      </c>
      <c r="F371" s="148" t="s">
        <v>3</v>
      </c>
      <c r="G371" s="148" t="s">
        <v>13</v>
      </c>
      <c r="H371" s="178">
        <v>0</v>
      </c>
      <c r="I371" s="148"/>
      <c r="J371" s="148">
        <v>54550.28</v>
      </c>
    </row>
    <row r="372" spans="1:10" ht="16.5" thickBot="1" x14ac:dyDescent="0.3">
      <c r="A372" s="147">
        <v>17797803</v>
      </c>
      <c r="B372" s="148" t="s">
        <v>10</v>
      </c>
      <c r="C372" s="148" t="s">
        <v>11</v>
      </c>
      <c r="D372" s="148" t="s">
        <v>12</v>
      </c>
      <c r="E372" s="174">
        <v>2023</v>
      </c>
      <c r="F372" s="148" t="s">
        <v>3</v>
      </c>
      <c r="G372" s="148" t="s">
        <v>13</v>
      </c>
      <c r="H372" s="178">
        <v>0</v>
      </c>
      <c r="I372" s="148"/>
      <c r="J372" s="148">
        <v>50910.38</v>
      </c>
    </row>
    <row r="373" spans="1:10" ht="16.5" thickBot="1" x14ac:dyDescent="0.3">
      <c r="A373" s="147">
        <v>1165239</v>
      </c>
      <c r="B373" s="148" t="s">
        <v>14</v>
      </c>
      <c r="C373" s="148" t="s">
        <v>9</v>
      </c>
      <c r="D373" s="148" t="s">
        <v>2</v>
      </c>
      <c r="E373" s="174">
        <v>2016</v>
      </c>
      <c r="F373" s="148" t="s">
        <v>3</v>
      </c>
      <c r="G373" s="148" t="s">
        <v>4</v>
      </c>
      <c r="H373" s="178">
        <v>2E-3</v>
      </c>
      <c r="I373" s="148" t="s">
        <v>5</v>
      </c>
      <c r="J373" s="148">
        <v>50089.88</v>
      </c>
    </row>
    <row r="374" spans="1:10" ht="16.5" thickBot="1" x14ac:dyDescent="0.3">
      <c r="A374" s="147">
        <v>2657839</v>
      </c>
      <c r="B374" s="148" t="s">
        <v>14</v>
      </c>
      <c r="C374" s="148" t="s">
        <v>9</v>
      </c>
      <c r="D374" s="148" t="s">
        <v>2</v>
      </c>
      <c r="E374" s="174">
        <v>2016</v>
      </c>
      <c r="F374" s="148" t="s">
        <v>3</v>
      </c>
      <c r="G374" s="148" t="s">
        <v>4</v>
      </c>
      <c r="H374" s="178">
        <v>2E-3</v>
      </c>
      <c r="I374" s="148" t="s">
        <v>5</v>
      </c>
      <c r="J374" s="148">
        <v>55778.09</v>
      </c>
    </row>
    <row r="375" spans="1:10" ht="16.5" thickBot="1" x14ac:dyDescent="0.3">
      <c r="A375" s="147">
        <v>3162039</v>
      </c>
      <c r="B375" s="148" t="s">
        <v>15</v>
      </c>
      <c r="C375" s="148" t="s">
        <v>1</v>
      </c>
      <c r="D375" s="148" t="s">
        <v>2</v>
      </c>
      <c r="E375" s="174">
        <v>2016</v>
      </c>
      <c r="F375" s="148" t="s">
        <v>3</v>
      </c>
      <c r="G375" s="148" t="s">
        <v>4</v>
      </c>
      <c r="H375" s="178">
        <v>3.0000000000000001E-3</v>
      </c>
      <c r="I375" s="148" t="s">
        <v>5</v>
      </c>
      <c r="J375" s="148">
        <v>15225.11</v>
      </c>
    </row>
    <row r="376" spans="1:10" ht="16.5" thickBot="1" x14ac:dyDescent="0.3">
      <c r="A376" s="147">
        <v>9676737</v>
      </c>
      <c r="B376" s="148" t="s">
        <v>14</v>
      </c>
      <c r="C376" s="148" t="s">
        <v>9</v>
      </c>
      <c r="D376" s="148" t="s">
        <v>2</v>
      </c>
      <c r="E376" s="174">
        <v>2016</v>
      </c>
      <c r="F376" s="148" t="s">
        <v>3</v>
      </c>
      <c r="G376" s="148" t="s">
        <v>4</v>
      </c>
      <c r="H376" s="178">
        <v>2E-3</v>
      </c>
      <c r="I376" s="148" t="s">
        <v>5</v>
      </c>
      <c r="J376" s="148">
        <v>60267.97</v>
      </c>
    </row>
    <row r="377" spans="1:10" ht="16.5" thickBot="1" x14ac:dyDescent="0.3">
      <c r="A377" s="147">
        <v>9676837</v>
      </c>
      <c r="B377" s="148" t="s">
        <v>14</v>
      </c>
      <c r="C377" s="148" t="s">
        <v>9</v>
      </c>
      <c r="D377" s="148" t="s">
        <v>2</v>
      </c>
      <c r="E377" s="174">
        <v>2016</v>
      </c>
      <c r="F377" s="148" t="s">
        <v>3</v>
      </c>
      <c r="G377" s="148" t="s">
        <v>4</v>
      </c>
      <c r="H377" s="178">
        <v>2E-3</v>
      </c>
      <c r="I377" s="148" t="s">
        <v>5</v>
      </c>
      <c r="J377" s="148">
        <v>46822.84</v>
      </c>
    </row>
    <row r="378" spans="1:10" ht="16.5" thickBot="1" x14ac:dyDescent="0.3">
      <c r="A378" s="147">
        <v>65225201</v>
      </c>
      <c r="B378" s="148" t="s">
        <v>16</v>
      </c>
      <c r="C378" s="148" t="s">
        <v>9</v>
      </c>
      <c r="D378" s="148" t="s">
        <v>2</v>
      </c>
      <c r="E378" s="174">
        <v>2019</v>
      </c>
      <c r="F378" s="148" t="s">
        <v>3</v>
      </c>
      <c r="G378" s="148" t="s">
        <v>4</v>
      </c>
      <c r="H378" s="178">
        <v>2E-3</v>
      </c>
      <c r="I378" s="148" t="s">
        <v>5</v>
      </c>
      <c r="J378" s="148">
        <v>64503.380000000005</v>
      </c>
    </row>
    <row r="379" spans="1:10" ht="16.5" thickBot="1" x14ac:dyDescent="0.3">
      <c r="A379" s="147">
        <v>9281801</v>
      </c>
      <c r="B379" s="148" t="s">
        <v>7</v>
      </c>
      <c r="C379" s="148" t="s">
        <v>1</v>
      </c>
      <c r="D379" s="148" t="s">
        <v>2</v>
      </c>
      <c r="E379" s="174">
        <v>2018</v>
      </c>
      <c r="F379" s="148" t="s">
        <v>3</v>
      </c>
      <c r="G379" s="148" t="s">
        <v>4</v>
      </c>
      <c r="H379" s="178">
        <v>3.0000000000000001E-3</v>
      </c>
      <c r="I379" s="148" t="s">
        <v>5</v>
      </c>
      <c r="J379" s="148">
        <v>28559.850000000002</v>
      </c>
    </row>
    <row r="380" spans="1:10" ht="16.5" thickBot="1" x14ac:dyDescent="0.3">
      <c r="A380" s="147">
        <v>9282001</v>
      </c>
      <c r="B380" s="148" t="s">
        <v>7</v>
      </c>
      <c r="C380" s="148" t="s">
        <v>1</v>
      </c>
      <c r="D380" s="148" t="s">
        <v>2</v>
      </c>
      <c r="E380" s="174">
        <v>2018</v>
      </c>
      <c r="F380" s="148" t="s">
        <v>3</v>
      </c>
      <c r="G380" s="148" t="s">
        <v>4</v>
      </c>
      <c r="H380" s="178">
        <v>3.0000000000000001E-3</v>
      </c>
      <c r="I380" s="148" t="s">
        <v>5</v>
      </c>
      <c r="J380" s="148">
        <v>33539.54</v>
      </c>
    </row>
    <row r="381" spans="1:10" ht="16.5" thickBot="1" x14ac:dyDescent="0.3">
      <c r="A381" s="147">
        <v>9282101</v>
      </c>
      <c r="B381" s="148" t="s">
        <v>7</v>
      </c>
      <c r="C381" s="148" t="s">
        <v>1</v>
      </c>
      <c r="D381" s="148" t="s">
        <v>2</v>
      </c>
      <c r="E381" s="174">
        <v>2018</v>
      </c>
      <c r="F381" s="148" t="s">
        <v>3</v>
      </c>
      <c r="G381" s="148" t="s">
        <v>4</v>
      </c>
      <c r="H381" s="178">
        <v>3.0000000000000001E-3</v>
      </c>
      <c r="I381" s="148" t="s">
        <v>5</v>
      </c>
      <c r="J381" s="148">
        <v>33295.729999999996</v>
      </c>
    </row>
    <row r="382" spans="1:10" ht="16.5" thickBot="1" x14ac:dyDescent="0.3">
      <c r="A382" s="147">
        <v>9285901</v>
      </c>
      <c r="B382" s="148" t="s">
        <v>7</v>
      </c>
      <c r="C382" s="148" t="s">
        <v>1</v>
      </c>
      <c r="D382" s="148" t="s">
        <v>2</v>
      </c>
      <c r="E382" s="174">
        <v>2018</v>
      </c>
      <c r="F382" s="148" t="s">
        <v>3</v>
      </c>
      <c r="G382" s="148" t="s">
        <v>4</v>
      </c>
      <c r="H382" s="178">
        <v>3.0000000000000001E-3</v>
      </c>
      <c r="I382" s="148" t="s">
        <v>5</v>
      </c>
      <c r="J382" s="148">
        <v>39928.17</v>
      </c>
    </row>
    <row r="383" spans="1:10" ht="16.5" thickBot="1" x14ac:dyDescent="0.3">
      <c r="A383" s="147">
        <v>9286801</v>
      </c>
      <c r="B383" s="148" t="s">
        <v>7</v>
      </c>
      <c r="C383" s="148" t="s">
        <v>1</v>
      </c>
      <c r="D383" s="148" t="s">
        <v>2</v>
      </c>
      <c r="E383" s="174">
        <v>2018</v>
      </c>
      <c r="F383" s="148" t="s">
        <v>3</v>
      </c>
      <c r="G383" s="148" t="s">
        <v>4</v>
      </c>
      <c r="H383" s="178">
        <v>3.0000000000000001E-3</v>
      </c>
      <c r="I383" s="148" t="s">
        <v>5</v>
      </c>
      <c r="J383" s="148">
        <v>22997.63</v>
      </c>
    </row>
    <row r="384" spans="1:10" ht="16.5" thickBot="1" x14ac:dyDescent="0.3">
      <c r="A384" s="147">
        <v>14905302</v>
      </c>
      <c r="B384" s="148" t="s">
        <v>7</v>
      </c>
      <c r="C384" s="148" t="s">
        <v>1</v>
      </c>
      <c r="D384" s="148" t="s">
        <v>2</v>
      </c>
      <c r="E384" s="174">
        <v>2019</v>
      </c>
      <c r="F384" s="148" t="s">
        <v>3</v>
      </c>
      <c r="G384" s="148" t="s">
        <v>4</v>
      </c>
      <c r="H384" s="178">
        <v>3.0000000000000001E-3</v>
      </c>
      <c r="I384" s="148" t="s">
        <v>5</v>
      </c>
      <c r="J384" s="148">
        <v>45658.159999999996</v>
      </c>
    </row>
    <row r="385" spans="1:10" ht="16.5" thickBot="1" x14ac:dyDescent="0.3">
      <c r="A385" s="147">
        <v>14905402</v>
      </c>
      <c r="B385" s="148" t="s">
        <v>7</v>
      </c>
      <c r="C385" s="148" t="s">
        <v>1</v>
      </c>
      <c r="D385" s="148" t="s">
        <v>2</v>
      </c>
      <c r="E385" s="174">
        <v>2019</v>
      </c>
      <c r="F385" s="148" t="s">
        <v>3</v>
      </c>
      <c r="G385" s="148" t="s">
        <v>4</v>
      </c>
      <c r="H385" s="178">
        <v>3.0000000000000001E-3</v>
      </c>
      <c r="I385" s="148" t="s">
        <v>5</v>
      </c>
      <c r="J385" s="148">
        <v>48034.729999999996</v>
      </c>
    </row>
    <row r="386" spans="1:10" ht="16.5" thickBot="1" x14ac:dyDescent="0.3">
      <c r="A386" s="147">
        <v>14905502</v>
      </c>
      <c r="B386" s="148" t="s">
        <v>7</v>
      </c>
      <c r="C386" s="148" t="s">
        <v>1</v>
      </c>
      <c r="D386" s="148" t="s">
        <v>2</v>
      </c>
      <c r="E386" s="174">
        <v>2019</v>
      </c>
      <c r="F386" s="148" t="s">
        <v>3</v>
      </c>
      <c r="G386" s="148" t="s">
        <v>4</v>
      </c>
      <c r="H386" s="178">
        <v>3.0000000000000001E-3</v>
      </c>
      <c r="I386" s="148" t="s">
        <v>5</v>
      </c>
      <c r="J386" s="148">
        <v>42332.11</v>
      </c>
    </row>
    <row r="387" spans="1:10" ht="16.5" thickBot="1" x14ac:dyDescent="0.3">
      <c r="A387" s="147">
        <v>14905602</v>
      </c>
      <c r="B387" s="148" t="s">
        <v>7</v>
      </c>
      <c r="C387" s="148" t="s">
        <v>1</v>
      </c>
      <c r="D387" s="148" t="s">
        <v>2</v>
      </c>
      <c r="E387" s="174">
        <v>2019</v>
      </c>
      <c r="F387" s="148" t="s">
        <v>3</v>
      </c>
      <c r="G387" s="148" t="s">
        <v>4</v>
      </c>
      <c r="H387" s="178">
        <v>3.0000000000000001E-3</v>
      </c>
      <c r="I387" s="148" t="s">
        <v>5</v>
      </c>
      <c r="J387" s="148">
        <v>39553.65</v>
      </c>
    </row>
    <row r="388" spans="1:10" ht="16.5" thickBot="1" x14ac:dyDescent="0.3">
      <c r="A388" s="147">
        <v>14905702</v>
      </c>
      <c r="B388" s="148" t="s">
        <v>7</v>
      </c>
      <c r="C388" s="148" t="s">
        <v>1</v>
      </c>
      <c r="D388" s="148" t="s">
        <v>2</v>
      </c>
      <c r="E388" s="174">
        <v>2019</v>
      </c>
      <c r="F388" s="148" t="s">
        <v>3</v>
      </c>
      <c r="G388" s="148" t="s">
        <v>4</v>
      </c>
      <c r="H388" s="178">
        <v>3.0000000000000001E-3</v>
      </c>
      <c r="I388" s="148" t="s">
        <v>5</v>
      </c>
      <c r="J388" s="148">
        <v>40740.269999999997</v>
      </c>
    </row>
    <row r="389" spans="1:10" ht="16.5" thickBot="1" x14ac:dyDescent="0.3">
      <c r="A389" s="147">
        <v>14905802</v>
      </c>
      <c r="B389" s="148" t="s">
        <v>7</v>
      </c>
      <c r="C389" s="148" t="s">
        <v>1</v>
      </c>
      <c r="D389" s="148" t="s">
        <v>2</v>
      </c>
      <c r="E389" s="174">
        <v>2019</v>
      </c>
      <c r="F389" s="148" t="s">
        <v>3</v>
      </c>
      <c r="G389" s="148" t="s">
        <v>4</v>
      </c>
      <c r="H389" s="178">
        <v>3.0000000000000001E-3</v>
      </c>
      <c r="I389" s="148" t="s">
        <v>5</v>
      </c>
      <c r="J389" s="148">
        <v>53792.380000000005</v>
      </c>
    </row>
    <row r="390" spans="1:10" ht="16.5" thickBot="1" x14ac:dyDescent="0.3">
      <c r="A390" s="147">
        <v>14905902</v>
      </c>
      <c r="B390" s="148" t="s">
        <v>7</v>
      </c>
      <c r="C390" s="148" t="s">
        <v>1</v>
      </c>
      <c r="D390" s="148" t="s">
        <v>2</v>
      </c>
      <c r="E390" s="174">
        <v>2019</v>
      </c>
      <c r="F390" s="148" t="s">
        <v>3</v>
      </c>
      <c r="G390" s="148" t="s">
        <v>4</v>
      </c>
      <c r="H390" s="178">
        <v>3.0000000000000001E-3</v>
      </c>
      <c r="I390" s="148" t="s">
        <v>5</v>
      </c>
      <c r="J390" s="148">
        <v>54233.020000000004</v>
      </c>
    </row>
    <row r="391" spans="1:10" ht="16.5" thickBot="1" x14ac:dyDescent="0.3">
      <c r="A391" s="147">
        <v>14906002</v>
      </c>
      <c r="B391" s="148" t="s">
        <v>7</v>
      </c>
      <c r="C391" s="148" t="s">
        <v>1</v>
      </c>
      <c r="D391" s="148" t="s">
        <v>2</v>
      </c>
      <c r="E391" s="174">
        <v>2019</v>
      </c>
      <c r="F391" s="148" t="s">
        <v>3</v>
      </c>
      <c r="G391" s="148" t="s">
        <v>4</v>
      </c>
      <c r="H391" s="178">
        <v>3.0000000000000001E-3</v>
      </c>
      <c r="I391" s="148" t="s">
        <v>5</v>
      </c>
      <c r="J391" s="148">
        <v>47815.960000000006</v>
      </c>
    </row>
    <row r="392" spans="1:10" ht="16.5" thickBot="1" x14ac:dyDescent="0.3">
      <c r="A392" s="147">
        <v>14906102</v>
      </c>
      <c r="B392" s="148" t="s">
        <v>7</v>
      </c>
      <c r="C392" s="148" t="s">
        <v>1</v>
      </c>
      <c r="D392" s="148" t="s">
        <v>2</v>
      </c>
      <c r="E392" s="174">
        <v>2019</v>
      </c>
      <c r="F392" s="148" t="s">
        <v>3</v>
      </c>
      <c r="G392" s="148" t="s">
        <v>4</v>
      </c>
      <c r="H392" s="178">
        <v>3.0000000000000001E-3</v>
      </c>
      <c r="I392" s="148" t="s">
        <v>5</v>
      </c>
      <c r="J392" s="148">
        <v>46195.01</v>
      </c>
    </row>
    <row r="393" spans="1:10" ht="16.5" thickBot="1" x14ac:dyDescent="0.3">
      <c r="A393" s="147">
        <v>14906202</v>
      </c>
      <c r="B393" s="148" t="s">
        <v>7</v>
      </c>
      <c r="C393" s="148" t="s">
        <v>1</v>
      </c>
      <c r="D393" s="148" t="s">
        <v>2</v>
      </c>
      <c r="E393" s="174">
        <v>2019</v>
      </c>
      <c r="F393" s="148" t="s">
        <v>3</v>
      </c>
      <c r="G393" s="148" t="s">
        <v>4</v>
      </c>
      <c r="H393" s="178">
        <v>3.0000000000000001E-3</v>
      </c>
      <c r="I393" s="148" t="s">
        <v>5</v>
      </c>
      <c r="J393" s="148">
        <v>42622.04</v>
      </c>
    </row>
    <row r="394" spans="1:10" ht="16.5" thickBot="1" x14ac:dyDescent="0.3">
      <c r="A394" s="147">
        <v>14920002</v>
      </c>
      <c r="B394" s="148" t="s">
        <v>7</v>
      </c>
      <c r="C394" s="148" t="s">
        <v>1</v>
      </c>
      <c r="D394" s="148" t="s">
        <v>2</v>
      </c>
      <c r="E394" s="174">
        <v>2020</v>
      </c>
      <c r="F394" s="148" t="s">
        <v>3</v>
      </c>
      <c r="G394" s="148" t="s">
        <v>4</v>
      </c>
      <c r="H394" s="178">
        <v>3.0000000000000001E-3</v>
      </c>
      <c r="I394" s="148" t="s">
        <v>5</v>
      </c>
      <c r="J394" s="148">
        <v>49893.810000000012</v>
      </c>
    </row>
    <row r="395" spans="1:10" ht="16.5" thickBot="1" x14ac:dyDescent="0.3">
      <c r="A395" s="147">
        <v>14932602</v>
      </c>
      <c r="B395" s="148" t="s">
        <v>7</v>
      </c>
      <c r="C395" s="148" t="s">
        <v>1</v>
      </c>
      <c r="D395" s="148" t="s">
        <v>2</v>
      </c>
      <c r="E395" s="174">
        <v>2021</v>
      </c>
      <c r="F395" s="148" t="s">
        <v>3</v>
      </c>
      <c r="G395" s="148" t="s">
        <v>4</v>
      </c>
      <c r="H395" s="178">
        <v>3.0000000000000001E-3</v>
      </c>
      <c r="I395" s="148" t="s">
        <v>5</v>
      </c>
      <c r="J395" s="148">
        <v>51471.530000000006</v>
      </c>
    </row>
    <row r="396" spans="1:10" ht="16.5" thickBot="1" x14ac:dyDescent="0.3">
      <c r="A396" s="147">
        <v>14934402</v>
      </c>
      <c r="B396" s="148" t="s">
        <v>7</v>
      </c>
      <c r="C396" s="148" t="s">
        <v>1</v>
      </c>
      <c r="D396" s="148" t="s">
        <v>2</v>
      </c>
      <c r="E396" s="174">
        <v>2021</v>
      </c>
      <c r="F396" s="148" t="s">
        <v>3</v>
      </c>
      <c r="G396" s="148" t="s">
        <v>4</v>
      </c>
      <c r="H396" s="178">
        <v>3.0000000000000001E-3</v>
      </c>
      <c r="I396" s="148" t="s">
        <v>5</v>
      </c>
      <c r="J396" s="148">
        <v>49317.54</v>
      </c>
    </row>
    <row r="397" spans="1:10" ht="16.5" thickBot="1" x14ac:dyDescent="0.3">
      <c r="A397" s="147">
        <v>14937302</v>
      </c>
      <c r="B397" s="148" t="s">
        <v>7</v>
      </c>
      <c r="C397" s="148" t="s">
        <v>1</v>
      </c>
      <c r="D397" s="148" t="s">
        <v>2</v>
      </c>
      <c r="E397" s="174">
        <v>2021</v>
      </c>
      <c r="F397" s="148" t="s">
        <v>3</v>
      </c>
      <c r="G397" s="148" t="s">
        <v>4</v>
      </c>
      <c r="H397" s="178">
        <v>3.0000000000000001E-3</v>
      </c>
      <c r="I397" s="148" t="s">
        <v>5</v>
      </c>
      <c r="J397" s="148">
        <v>45888.42</v>
      </c>
    </row>
    <row r="398" spans="1:10" ht="16.5" thickBot="1" x14ac:dyDescent="0.3">
      <c r="A398" s="147">
        <v>14937402</v>
      </c>
      <c r="B398" s="148" t="s">
        <v>7</v>
      </c>
      <c r="C398" s="148" t="s">
        <v>1</v>
      </c>
      <c r="D398" s="148" t="s">
        <v>2</v>
      </c>
      <c r="E398" s="174">
        <v>2021</v>
      </c>
      <c r="F398" s="148" t="s">
        <v>3</v>
      </c>
      <c r="G398" s="148" t="s">
        <v>4</v>
      </c>
      <c r="H398" s="178">
        <v>3.0000000000000001E-3</v>
      </c>
      <c r="I398" s="148" t="s">
        <v>5</v>
      </c>
      <c r="J398" s="148">
        <v>55080.37</v>
      </c>
    </row>
    <row r="399" spans="1:10" ht="16.5" thickBot="1" x14ac:dyDescent="0.3">
      <c r="A399" s="147">
        <v>14937502</v>
      </c>
      <c r="B399" s="148" t="s">
        <v>7</v>
      </c>
      <c r="C399" s="148" t="s">
        <v>1</v>
      </c>
      <c r="D399" s="148" t="s">
        <v>2</v>
      </c>
      <c r="E399" s="174">
        <v>2021</v>
      </c>
      <c r="F399" s="148" t="s">
        <v>3</v>
      </c>
      <c r="G399" s="148" t="s">
        <v>4</v>
      </c>
      <c r="H399" s="178">
        <v>3.0000000000000001E-3</v>
      </c>
      <c r="I399" s="148" t="s">
        <v>5</v>
      </c>
      <c r="J399" s="148">
        <v>49639.010000000009</v>
      </c>
    </row>
    <row r="400" spans="1:10" ht="16.5" thickBot="1" x14ac:dyDescent="0.3">
      <c r="A400" s="147">
        <v>14954602</v>
      </c>
      <c r="B400" s="148" t="s">
        <v>8</v>
      </c>
      <c r="C400" s="148" t="s">
        <v>9</v>
      </c>
      <c r="D400" s="148" t="s">
        <v>2</v>
      </c>
      <c r="E400" s="174">
        <v>2022</v>
      </c>
      <c r="F400" s="148" t="s">
        <v>3</v>
      </c>
      <c r="G400" s="148" t="s">
        <v>4</v>
      </c>
      <c r="H400" s="178">
        <v>2E-3</v>
      </c>
      <c r="I400" s="148" t="s">
        <v>5</v>
      </c>
      <c r="J400" s="148">
        <v>93073.430000000008</v>
      </c>
    </row>
    <row r="401" spans="1:10" ht="16.5" thickBot="1" x14ac:dyDescent="0.3">
      <c r="A401" s="147">
        <v>68513503</v>
      </c>
      <c r="B401" s="148" t="s">
        <v>8</v>
      </c>
      <c r="C401" s="148" t="s">
        <v>9</v>
      </c>
      <c r="D401" s="148" t="s">
        <v>2</v>
      </c>
      <c r="E401" s="174">
        <v>2024</v>
      </c>
      <c r="F401" s="148" t="s">
        <v>3</v>
      </c>
      <c r="G401" s="148" t="s">
        <v>4</v>
      </c>
      <c r="H401" s="178">
        <v>2E-3</v>
      </c>
      <c r="I401" s="148" t="s">
        <v>5</v>
      </c>
      <c r="J401" s="148">
        <v>97914.52</v>
      </c>
    </row>
    <row r="402" spans="1:10" ht="16.5" thickBot="1" x14ac:dyDescent="0.3">
      <c r="A402" s="147">
        <v>68513603</v>
      </c>
      <c r="B402" s="148" t="s">
        <v>8</v>
      </c>
      <c r="C402" s="148" t="s">
        <v>9</v>
      </c>
      <c r="D402" s="148" t="s">
        <v>2</v>
      </c>
      <c r="E402" s="174">
        <v>2024</v>
      </c>
      <c r="F402" s="148" t="s">
        <v>3</v>
      </c>
      <c r="G402" s="148" t="s">
        <v>4</v>
      </c>
      <c r="H402" s="178">
        <v>2E-3</v>
      </c>
      <c r="I402" s="148" t="s">
        <v>5</v>
      </c>
      <c r="J402" s="148">
        <v>85689.9</v>
      </c>
    </row>
    <row r="403" spans="1:10" ht="16.5" thickBot="1" x14ac:dyDescent="0.3">
      <c r="A403" s="147">
        <v>7251752</v>
      </c>
      <c r="B403" s="148" t="s">
        <v>17</v>
      </c>
      <c r="C403" s="148" t="s">
        <v>9</v>
      </c>
      <c r="D403" s="148" t="s">
        <v>2</v>
      </c>
      <c r="E403" s="174">
        <v>2016</v>
      </c>
      <c r="F403" s="148" t="s">
        <v>3</v>
      </c>
      <c r="G403" s="148" t="s">
        <v>4</v>
      </c>
      <c r="H403" s="178">
        <v>2E-3</v>
      </c>
      <c r="I403" s="148" t="s">
        <v>5</v>
      </c>
      <c r="J403" s="148">
        <v>80465.680000000022</v>
      </c>
    </row>
    <row r="404" spans="1:10" ht="16.5" thickBot="1" x14ac:dyDescent="0.3">
      <c r="A404" s="147">
        <v>7252252</v>
      </c>
      <c r="B404" s="148" t="s">
        <v>17</v>
      </c>
      <c r="C404" s="148" t="s">
        <v>9</v>
      </c>
      <c r="D404" s="148" t="s">
        <v>2</v>
      </c>
      <c r="E404" s="174">
        <v>2016</v>
      </c>
      <c r="F404" s="148" t="s">
        <v>3</v>
      </c>
      <c r="G404" s="148" t="s">
        <v>4</v>
      </c>
      <c r="H404" s="178">
        <v>2E-3</v>
      </c>
      <c r="I404" s="148" t="s">
        <v>5</v>
      </c>
      <c r="J404" s="148">
        <v>93006.83</v>
      </c>
    </row>
    <row r="405" spans="1:10" ht="16.5" thickBot="1" x14ac:dyDescent="0.3">
      <c r="A405" s="147">
        <v>7256652</v>
      </c>
      <c r="B405" s="148" t="s">
        <v>17</v>
      </c>
      <c r="C405" s="148" t="s">
        <v>9</v>
      </c>
      <c r="D405" s="148" t="s">
        <v>2</v>
      </c>
      <c r="E405" s="174">
        <v>2016</v>
      </c>
      <c r="F405" s="148" t="s">
        <v>3</v>
      </c>
      <c r="G405" s="148" t="s">
        <v>4</v>
      </c>
      <c r="H405" s="178">
        <v>2E-3</v>
      </c>
      <c r="I405" s="148" t="s">
        <v>5</v>
      </c>
      <c r="J405" s="148">
        <v>40119.61</v>
      </c>
    </row>
    <row r="406" spans="1:10" ht="16.5" thickBot="1" x14ac:dyDescent="0.3">
      <c r="A406" s="147">
        <v>7256952</v>
      </c>
      <c r="B406" s="148" t="s">
        <v>17</v>
      </c>
      <c r="C406" s="148" t="s">
        <v>9</v>
      </c>
      <c r="D406" s="148" t="s">
        <v>2</v>
      </c>
      <c r="E406" s="174">
        <v>2016</v>
      </c>
      <c r="F406" s="148" t="s">
        <v>3</v>
      </c>
      <c r="G406" s="148" t="s">
        <v>4</v>
      </c>
      <c r="H406" s="178">
        <v>2E-3</v>
      </c>
      <c r="I406" s="148" t="s">
        <v>5</v>
      </c>
      <c r="J406" s="148">
        <v>75233.77</v>
      </c>
    </row>
    <row r="407" spans="1:10" ht="16.5" thickBot="1" x14ac:dyDescent="0.3">
      <c r="A407" s="147">
        <v>7259752</v>
      </c>
      <c r="B407" s="148" t="s">
        <v>18</v>
      </c>
      <c r="C407" s="148" t="s">
        <v>1</v>
      </c>
      <c r="D407" s="148" t="s">
        <v>2</v>
      </c>
      <c r="E407" s="174">
        <v>2016</v>
      </c>
      <c r="F407" s="148" t="s">
        <v>3</v>
      </c>
      <c r="G407" s="148" t="s">
        <v>4</v>
      </c>
      <c r="H407" s="178">
        <v>3.0000000000000001E-3</v>
      </c>
      <c r="I407" s="148" t="s">
        <v>5</v>
      </c>
      <c r="J407" s="148">
        <v>62532.509999999995</v>
      </c>
    </row>
    <row r="408" spans="1:10" ht="16.5" thickBot="1" x14ac:dyDescent="0.3">
      <c r="A408" s="147">
        <v>7259852</v>
      </c>
      <c r="B408" s="148" t="s">
        <v>18</v>
      </c>
      <c r="C408" s="148" t="s">
        <v>1</v>
      </c>
      <c r="D408" s="148" t="s">
        <v>2</v>
      </c>
      <c r="E408" s="174">
        <v>2016</v>
      </c>
      <c r="F408" s="148" t="s">
        <v>3</v>
      </c>
      <c r="G408" s="148" t="s">
        <v>4</v>
      </c>
      <c r="H408" s="178">
        <v>3.0000000000000001E-3</v>
      </c>
      <c r="I408" s="148" t="s">
        <v>5</v>
      </c>
      <c r="J408" s="148">
        <v>57940.349999999991</v>
      </c>
    </row>
    <row r="409" spans="1:10" ht="16.5" thickBot="1" x14ac:dyDescent="0.3">
      <c r="A409" s="147">
        <v>7260552</v>
      </c>
      <c r="B409" s="148" t="s">
        <v>18</v>
      </c>
      <c r="C409" s="148" t="s">
        <v>1</v>
      </c>
      <c r="D409" s="148" t="s">
        <v>2</v>
      </c>
      <c r="E409" s="174">
        <v>2016</v>
      </c>
      <c r="F409" s="148" t="s">
        <v>3</v>
      </c>
      <c r="G409" s="148" t="s">
        <v>4</v>
      </c>
      <c r="H409" s="178">
        <v>3.0000000000000001E-3</v>
      </c>
      <c r="I409" s="148" t="s">
        <v>5</v>
      </c>
      <c r="J409" s="148">
        <v>50320.52</v>
      </c>
    </row>
    <row r="410" spans="1:10" ht="16.5" thickBot="1" x14ac:dyDescent="0.3">
      <c r="A410" s="147">
        <v>7260952</v>
      </c>
      <c r="B410" s="148" t="s">
        <v>18</v>
      </c>
      <c r="C410" s="148" t="s">
        <v>1</v>
      </c>
      <c r="D410" s="148" t="s">
        <v>2</v>
      </c>
      <c r="E410" s="174">
        <v>2016</v>
      </c>
      <c r="F410" s="148" t="s">
        <v>3</v>
      </c>
      <c r="G410" s="148" t="s">
        <v>4</v>
      </c>
      <c r="H410" s="178">
        <v>3.0000000000000001E-3</v>
      </c>
      <c r="I410" s="148" t="s">
        <v>5</v>
      </c>
      <c r="J410" s="148">
        <v>45432.869999999995</v>
      </c>
    </row>
    <row r="411" spans="1:10" ht="16.5" thickBot="1" x14ac:dyDescent="0.3">
      <c r="A411" s="147">
        <v>7261052</v>
      </c>
      <c r="B411" s="148" t="s">
        <v>18</v>
      </c>
      <c r="C411" s="148" t="s">
        <v>1</v>
      </c>
      <c r="D411" s="148" t="s">
        <v>2</v>
      </c>
      <c r="E411" s="174">
        <v>2016</v>
      </c>
      <c r="F411" s="148" t="s">
        <v>3</v>
      </c>
      <c r="G411" s="148" t="s">
        <v>4</v>
      </c>
      <c r="H411" s="178">
        <v>3.0000000000000001E-3</v>
      </c>
      <c r="I411" s="148" t="s">
        <v>5</v>
      </c>
      <c r="J411" s="148">
        <v>55136.949999999939</v>
      </c>
    </row>
    <row r="412" spans="1:10" ht="16.5" thickBot="1" x14ac:dyDescent="0.3">
      <c r="A412" s="147">
        <v>7262852</v>
      </c>
      <c r="B412" s="148" t="s">
        <v>18</v>
      </c>
      <c r="C412" s="148" t="s">
        <v>1</v>
      </c>
      <c r="D412" s="148" t="s">
        <v>2</v>
      </c>
      <c r="E412" s="174">
        <v>2016</v>
      </c>
      <c r="F412" s="148" t="s">
        <v>3</v>
      </c>
      <c r="G412" s="148" t="s">
        <v>4</v>
      </c>
      <c r="H412" s="178">
        <v>3.0000000000000001E-3</v>
      </c>
      <c r="I412" s="148" t="s">
        <v>5</v>
      </c>
      <c r="J412" s="148">
        <v>56490.649999999994</v>
      </c>
    </row>
    <row r="413" spans="1:10" ht="16.5" thickBot="1" x14ac:dyDescent="0.3">
      <c r="A413" s="147">
        <v>7262952</v>
      </c>
      <c r="B413" s="148" t="s">
        <v>18</v>
      </c>
      <c r="C413" s="148" t="s">
        <v>1</v>
      </c>
      <c r="D413" s="148" t="s">
        <v>2</v>
      </c>
      <c r="E413" s="174">
        <v>2016</v>
      </c>
      <c r="F413" s="148" t="s">
        <v>3</v>
      </c>
      <c r="G413" s="148" t="s">
        <v>4</v>
      </c>
      <c r="H413" s="178">
        <v>3.0000000000000001E-3</v>
      </c>
      <c r="I413" s="148" t="s">
        <v>5</v>
      </c>
      <c r="J413" s="148">
        <v>45429.79</v>
      </c>
    </row>
    <row r="414" spans="1:10" ht="16.5" thickBot="1" x14ac:dyDescent="0.3">
      <c r="A414" s="147">
        <v>7269952</v>
      </c>
      <c r="B414" s="148" t="s">
        <v>18</v>
      </c>
      <c r="C414" s="148" t="s">
        <v>1</v>
      </c>
      <c r="D414" s="148" t="s">
        <v>2</v>
      </c>
      <c r="E414" s="174">
        <v>2016</v>
      </c>
      <c r="F414" s="148" t="s">
        <v>3</v>
      </c>
      <c r="G414" s="148" t="s">
        <v>4</v>
      </c>
      <c r="H414" s="178">
        <v>3.0000000000000001E-3</v>
      </c>
      <c r="I414" s="148" t="s">
        <v>5</v>
      </c>
      <c r="J414" s="148">
        <v>54664.26</v>
      </c>
    </row>
    <row r="415" spans="1:10" ht="16.5" thickBot="1" x14ac:dyDescent="0.3">
      <c r="A415" s="147">
        <v>7270152</v>
      </c>
      <c r="B415" s="148" t="s">
        <v>18</v>
      </c>
      <c r="C415" s="148" t="s">
        <v>1</v>
      </c>
      <c r="D415" s="148" t="s">
        <v>2</v>
      </c>
      <c r="E415" s="174">
        <v>2016</v>
      </c>
      <c r="F415" s="148" t="s">
        <v>3</v>
      </c>
      <c r="G415" s="148" t="s">
        <v>4</v>
      </c>
      <c r="H415" s="178">
        <v>3.0000000000000001E-3</v>
      </c>
      <c r="I415" s="148" t="s">
        <v>5</v>
      </c>
      <c r="J415" s="148">
        <v>39826.439999999995</v>
      </c>
    </row>
    <row r="416" spans="1:10" ht="16.5" thickBot="1" x14ac:dyDescent="0.3">
      <c r="A416" s="147">
        <v>7270252</v>
      </c>
      <c r="B416" s="148" t="s">
        <v>18</v>
      </c>
      <c r="C416" s="148" t="s">
        <v>1</v>
      </c>
      <c r="D416" s="148" t="s">
        <v>2</v>
      </c>
      <c r="E416" s="174">
        <v>2016</v>
      </c>
      <c r="F416" s="148" t="s">
        <v>3</v>
      </c>
      <c r="G416" s="148" t="s">
        <v>4</v>
      </c>
      <c r="H416" s="178">
        <v>3.0000000000000001E-3</v>
      </c>
      <c r="I416" s="148" t="s">
        <v>5</v>
      </c>
      <c r="J416" s="148">
        <v>60346.290000000008</v>
      </c>
    </row>
    <row r="417" spans="1:10" ht="16.5" thickBot="1" x14ac:dyDescent="0.3">
      <c r="A417" s="147">
        <v>7270352</v>
      </c>
      <c r="B417" s="148" t="s">
        <v>18</v>
      </c>
      <c r="C417" s="148" t="s">
        <v>1</v>
      </c>
      <c r="D417" s="148" t="s">
        <v>2</v>
      </c>
      <c r="E417" s="174">
        <v>2016</v>
      </c>
      <c r="F417" s="148" t="s">
        <v>3</v>
      </c>
      <c r="G417" s="148" t="s">
        <v>4</v>
      </c>
      <c r="H417" s="178">
        <v>3.0000000000000001E-3</v>
      </c>
      <c r="I417" s="148" t="s">
        <v>5</v>
      </c>
      <c r="J417" s="148">
        <v>51648.249999999993</v>
      </c>
    </row>
    <row r="418" spans="1:10" ht="16.5" thickBot="1" x14ac:dyDescent="0.3">
      <c r="A418" s="147">
        <v>7270552</v>
      </c>
      <c r="B418" s="148" t="s">
        <v>17</v>
      </c>
      <c r="C418" s="148" t="s">
        <v>9</v>
      </c>
      <c r="D418" s="148" t="s">
        <v>2</v>
      </c>
      <c r="E418" s="174">
        <v>2016</v>
      </c>
      <c r="F418" s="148" t="s">
        <v>3</v>
      </c>
      <c r="G418" s="148" t="s">
        <v>4</v>
      </c>
      <c r="H418" s="178">
        <v>2E-3</v>
      </c>
      <c r="I418" s="148" t="s">
        <v>5</v>
      </c>
      <c r="J418" s="148">
        <v>76267.63</v>
      </c>
    </row>
    <row r="419" spans="1:10" ht="16.5" thickBot="1" x14ac:dyDescent="0.3">
      <c r="A419" s="147">
        <v>7270652</v>
      </c>
      <c r="B419" s="148" t="s">
        <v>17</v>
      </c>
      <c r="C419" s="148" t="s">
        <v>9</v>
      </c>
      <c r="D419" s="148" t="s">
        <v>2</v>
      </c>
      <c r="E419" s="174">
        <v>2016</v>
      </c>
      <c r="F419" s="148" t="s">
        <v>3</v>
      </c>
      <c r="G419" s="148" t="s">
        <v>4</v>
      </c>
      <c r="H419" s="178">
        <v>2E-3</v>
      </c>
      <c r="I419" s="148" t="s">
        <v>5</v>
      </c>
      <c r="J419" s="148">
        <v>69900.209999999992</v>
      </c>
    </row>
    <row r="420" spans="1:10" ht="16.5" thickBot="1" x14ac:dyDescent="0.3">
      <c r="A420" s="147">
        <v>7274652</v>
      </c>
      <c r="B420" s="148" t="s">
        <v>18</v>
      </c>
      <c r="C420" s="148" t="s">
        <v>1</v>
      </c>
      <c r="D420" s="148" t="s">
        <v>2</v>
      </c>
      <c r="E420" s="174">
        <v>2016</v>
      </c>
      <c r="F420" s="148" t="s">
        <v>3</v>
      </c>
      <c r="G420" s="148" t="s">
        <v>4</v>
      </c>
      <c r="H420" s="178">
        <v>3.0000000000000001E-3</v>
      </c>
      <c r="I420" s="148" t="s">
        <v>5</v>
      </c>
      <c r="J420" s="148">
        <v>61951.15</v>
      </c>
    </row>
    <row r="421" spans="1:10" ht="16.5" thickBot="1" x14ac:dyDescent="0.3">
      <c r="A421" s="147">
        <v>7274752</v>
      </c>
      <c r="B421" s="148" t="s">
        <v>18</v>
      </c>
      <c r="C421" s="148" t="s">
        <v>1</v>
      </c>
      <c r="D421" s="148" t="s">
        <v>2</v>
      </c>
      <c r="E421" s="174">
        <v>2016</v>
      </c>
      <c r="F421" s="148" t="s">
        <v>3</v>
      </c>
      <c r="G421" s="148" t="s">
        <v>4</v>
      </c>
      <c r="H421" s="178">
        <v>3.0000000000000001E-3</v>
      </c>
      <c r="I421" s="148" t="s">
        <v>5</v>
      </c>
      <c r="J421" s="148">
        <v>55720.210000000006</v>
      </c>
    </row>
    <row r="422" spans="1:10" ht="16.5" thickBot="1" x14ac:dyDescent="0.3">
      <c r="A422" s="147">
        <v>7274852</v>
      </c>
      <c r="B422" s="148" t="s">
        <v>18</v>
      </c>
      <c r="C422" s="148" t="s">
        <v>1</v>
      </c>
      <c r="D422" s="148" t="s">
        <v>2</v>
      </c>
      <c r="E422" s="174">
        <v>2016</v>
      </c>
      <c r="F422" s="148" t="s">
        <v>3</v>
      </c>
      <c r="G422" s="148" t="s">
        <v>4</v>
      </c>
      <c r="H422" s="178">
        <v>3.0000000000000001E-3</v>
      </c>
      <c r="I422" s="148" t="s">
        <v>5</v>
      </c>
      <c r="J422" s="148">
        <v>48369.890000000007</v>
      </c>
    </row>
    <row r="423" spans="1:10" ht="16.5" thickBot="1" x14ac:dyDescent="0.3">
      <c r="A423" s="147">
        <v>7277152</v>
      </c>
      <c r="B423" s="148" t="s">
        <v>18</v>
      </c>
      <c r="C423" s="148" t="s">
        <v>1</v>
      </c>
      <c r="D423" s="148" t="s">
        <v>2</v>
      </c>
      <c r="E423" s="174">
        <v>2016</v>
      </c>
      <c r="F423" s="148" t="s">
        <v>3</v>
      </c>
      <c r="G423" s="148" t="s">
        <v>4</v>
      </c>
      <c r="H423" s="178">
        <v>3.0000000000000001E-3</v>
      </c>
      <c r="I423" s="148" t="s">
        <v>5</v>
      </c>
      <c r="J423" s="148">
        <v>54564.479999999996</v>
      </c>
    </row>
    <row r="424" spans="1:10" ht="16.5" thickBot="1" x14ac:dyDescent="0.3">
      <c r="A424" s="147">
        <v>7277352</v>
      </c>
      <c r="B424" s="148" t="s">
        <v>18</v>
      </c>
      <c r="C424" s="148" t="s">
        <v>1</v>
      </c>
      <c r="D424" s="148" t="s">
        <v>2</v>
      </c>
      <c r="E424" s="174">
        <v>2016</v>
      </c>
      <c r="F424" s="148" t="s">
        <v>3</v>
      </c>
      <c r="G424" s="148" t="s">
        <v>4</v>
      </c>
      <c r="H424" s="178">
        <v>3.0000000000000001E-3</v>
      </c>
      <c r="I424" s="148" t="s">
        <v>5</v>
      </c>
      <c r="J424" s="148">
        <v>45393.03</v>
      </c>
    </row>
    <row r="425" spans="1:10" ht="16.5" thickBot="1" x14ac:dyDescent="0.3">
      <c r="A425" s="147">
        <v>7290852</v>
      </c>
      <c r="B425" s="148" t="s">
        <v>18</v>
      </c>
      <c r="C425" s="148" t="s">
        <v>1</v>
      </c>
      <c r="D425" s="148" t="s">
        <v>2</v>
      </c>
      <c r="E425" s="174">
        <v>2016</v>
      </c>
      <c r="F425" s="148" t="s">
        <v>3</v>
      </c>
      <c r="G425" s="148" t="s">
        <v>4</v>
      </c>
      <c r="H425" s="178">
        <v>3.0000000000000001E-3</v>
      </c>
      <c r="I425" s="148" t="s">
        <v>5</v>
      </c>
      <c r="J425" s="148">
        <v>45145.500000000007</v>
      </c>
    </row>
    <row r="426" spans="1:10" ht="16.5" thickBot="1" x14ac:dyDescent="0.3">
      <c r="A426" s="147">
        <v>7291152</v>
      </c>
      <c r="B426" s="148" t="s">
        <v>18</v>
      </c>
      <c r="C426" s="148" t="s">
        <v>1</v>
      </c>
      <c r="D426" s="148" t="s">
        <v>2</v>
      </c>
      <c r="E426" s="174">
        <v>2016</v>
      </c>
      <c r="F426" s="148" t="s">
        <v>3</v>
      </c>
      <c r="G426" s="148" t="s">
        <v>4</v>
      </c>
      <c r="H426" s="178">
        <v>3.0000000000000001E-3</v>
      </c>
      <c r="I426" s="148" t="s">
        <v>5</v>
      </c>
      <c r="J426" s="148">
        <v>51982.22</v>
      </c>
    </row>
    <row r="427" spans="1:10" ht="16.5" thickBot="1" x14ac:dyDescent="0.3">
      <c r="A427" s="147">
        <v>7291252</v>
      </c>
      <c r="B427" s="148" t="s">
        <v>18</v>
      </c>
      <c r="C427" s="148" t="s">
        <v>1</v>
      </c>
      <c r="D427" s="148" t="s">
        <v>2</v>
      </c>
      <c r="E427" s="174">
        <v>2016</v>
      </c>
      <c r="F427" s="148" t="s">
        <v>3</v>
      </c>
      <c r="G427" s="148" t="s">
        <v>4</v>
      </c>
      <c r="H427" s="178">
        <v>3.0000000000000001E-3</v>
      </c>
      <c r="I427" s="148" t="s">
        <v>5</v>
      </c>
      <c r="J427" s="148">
        <v>44531.829999999994</v>
      </c>
    </row>
    <row r="428" spans="1:10" ht="16.5" thickBot="1" x14ac:dyDescent="0.3">
      <c r="A428" s="147">
        <v>7291352</v>
      </c>
      <c r="B428" s="148" t="s">
        <v>18</v>
      </c>
      <c r="C428" s="148" t="s">
        <v>1</v>
      </c>
      <c r="D428" s="148" t="s">
        <v>2</v>
      </c>
      <c r="E428" s="174">
        <v>2016</v>
      </c>
      <c r="F428" s="148" t="s">
        <v>3</v>
      </c>
      <c r="G428" s="148" t="s">
        <v>4</v>
      </c>
      <c r="H428" s="178">
        <v>3.0000000000000001E-3</v>
      </c>
      <c r="I428" s="148" t="s">
        <v>5</v>
      </c>
      <c r="J428" s="148">
        <v>59932.030000000006</v>
      </c>
    </row>
    <row r="429" spans="1:10" ht="16.5" thickBot="1" x14ac:dyDescent="0.3">
      <c r="A429" s="147">
        <v>7291452</v>
      </c>
      <c r="B429" s="148" t="s">
        <v>18</v>
      </c>
      <c r="C429" s="148" t="s">
        <v>1</v>
      </c>
      <c r="D429" s="148" t="s">
        <v>2</v>
      </c>
      <c r="E429" s="174">
        <v>2016</v>
      </c>
      <c r="F429" s="148" t="s">
        <v>3</v>
      </c>
      <c r="G429" s="148" t="s">
        <v>4</v>
      </c>
      <c r="H429" s="178">
        <v>3.0000000000000001E-3</v>
      </c>
      <c r="I429" s="148" t="s">
        <v>5</v>
      </c>
      <c r="J429" s="148">
        <v>47120.15</v>
      </c>
    </row>
    <row r="430" spans="1:10" ht="16.5" thickBot="1" x14ac:dyDescent="0.3">
      <c r="A430" s="147">
        <v>7291552</v>
      </c>
      <c r="B430" s="148" t="s">
        <v>18</v>
      </c>
      <c r="C430" s="148" t="s">
        <v>1</v>
      </c>
      <c r="D430" s="148" t="s">
        <v>2</v>
      </c>
      <c r="E430" s="174">
        <v>2016</v>
      </c>
      <c r="F430" s="148" t="s">
        <v>3</v>
      </c>
      <c r="G430" s="148" t="s">
        <v>4</v>
      </c>
      <c r="H430" s="178">
        <v>3.0000000000000001E-3</v>
      </c>
      <c r="I430" s="148" t="s">
        <v>5</v>
      </c>
      <c r="J430" s="148">
        <v>70306.31</v>
      </c>
    </row>
    <row r="431" spans="1:10" ht="16.5" thickBot="1" x14ac:dyDescent="0.3">
      <c r="A431" s="147">
        <v>7291652</v>
      </c>
      <c r="B431" s="148" t="s">
        <v>18</v>
      </c>
      <c r="C431" s="148" t="s">
        <v>1</v>
      </c>
      <c r="D431" s="148" t="s">
        <v>2</v>
      </c>
      <c r="E431" s="174">
        <v>2016</v>
      </c>
      <c r="F431" s="148" t="s">
        <v>3</v>
      </c>
      <c r="G431" s="148" t="s">
        <v>4</v>
      </c>
      <c r="H431" s="178">
        <v>3.0000000000000001E-3</v>
      </c>
      <c r="I431" s="148" t="s">
        <v>5</v>
      </c>
      <c r="J431" s="148">
        <v>55663.18</v>
      </c>
    </row>
    <row r="432" spans="1:10" ht="16.5" thickBot="1" x14ac:dyDescent="0.3">
      <c r="A432" s="147">
        <v>7294952</v>
      </c>
      <c r="B432" s="148" t="s">
        <v>17</v>
      </c>
      <c r="C432" s="148" t="s">
        <v>9</v>
      </c>
      <c r="D432" s="148" t="s">
        <v>2</v>
      </c>
      <c r="E432" s="174">
        <v>2016</v>
      </c>
      <c r="F432" s="148" t="s">
        <v>3</v>
      </c>
      <c r="G432" s="148" t="s">
        <v>4</v>
      </c>
      <c r="H432" s="178">
        <v>2E-3</v>
      </c>
      <c r="I432" s="148" t="s">
        <v>5</v>
      </c>
      <c r="J432" s="148">
        <v>78503.680000000008</v>
      </c>
    </row>
    <row r="433" spans="1:10" ht="16.5" thickBot="1" x14ac:dyDescent="0.3">
      <c r="A433" s="147">
        <v>7295152</v>
      </c>
      <c r="B433" s="148" t="s">
        <v>17</v>
      </c>
      <c r="C433" s="148" t="s">
        <v>9</v>
      </c>
      <c r="D433" s="148" t="s">
        <v>2</v>
      </c>
      <c r="E433" s="174">
        <v>2016</v>
      </c>
      <c r="F433" s="148" t="s">
        <v>3</v>
      </c>
      <c r="G433" s="148" t="s">
        <v>4</v>
      </c>
      <c r="H433" s="178">
        <v>2E-3</v>
      </c>
      <c r="I433" s="148" t="s">
        <v>5</v>
      </c>
      <c r="J433" s="148">
        <v>47676.229999999996</v>
      </c>
    </row>
    <row r="434" spans="1:10" ht="16.5" thickBot="1" x14ac:dyDescent="0.3">
      <c r="A434" s="147">
        <v>7295652</v>
      </c>
      <c r="B434" s="148" t="s">
        <v>17</v>
      </c>
      <c r="C434" s="148" t="s">
        <v>9</v>
      </c>
      <c r="D434" s="148" t="s">
        <v>2</v>
      </c>
      <c r="E434" s="174">
        <v>2016</v>
      </c>
      <c r="F434" s="148" t="s">
        <v>3</v>
      </c>
      <c r="G434" s="148" t="s">
        <v>4</v>
      </c>
      <c r="H434" s="178">
        <v>2E-3</v>
      </c>
      <c r="I434" s="148" t="s">
        <v>5</v>
      </c>
      <c r="J434" s="148">
        <v>79341.49000000002</v>
      </c>
    </row>
    <row r="435" spans="1:10" ht="16.5" thickBot="1" x14ac:dyDescent="0.3">
      <c r="A435" s="147">
        <v>7299552</v>
      </c>
      <c r="B435" s="148" t="s">
        <v>17</v>
      </c>
      <c r="C435" s="148" t="s">
        <v>9</v>
      </c>
      <c r="D435" s="148" t="s">
        <v>2</v>
      </c>
      <c r="E435" s="174">
        <v>2016</v>
      </c>
      <c r="F435" s="148" t="s">
        <v>3</v>
      </c>
      <c r="G435" s="148" t="s">
        <v>4</v>
      </c>
      <c r="H435" s="178">
        <v>2E-3</v>
      </c>
      <c r="I435" s="148" t="s">
        <v>5</v>
      </c>
      <c r="J435" s="148">
        <v>102952.33000000002</v>
      </c>
    </row>
    <row r="436" spans="1:10" ht="16.5" thickBot="1" x14ac:dyDescent="0.3">
      <c r="A436" s="147">
        <v>7299652</v>
      </c>
      <c r="B436" s="148" t="s">
        <v>17</v>
      </c>
      <c r="C436" s="148" t="s">
        <v>9</v>
      </c>
      <c r="D436" s="148" t="s">
        <v>2</v>
      </c>
      <c r="E436" s="174">
        <v>2016</v>
      </c>
      <c r="F436" s="148" t="s">
        <v>3</v>
      </c>
      <c r="G436" s="148" t="s">
        <v>4</v>
      </c>
      <c r="H436" s="178">
        <v>2E-3</v>
      </c>
      <c r="I436" s="148" t="s">
        <v>5</v>
      </c>
      <c r="J436" s="148">
        <v>82244.97</v>
      </c>
    </row>
    <row r="437" spans="1:10" ht="16.5" thickBot="1" x14ac:dyDescent="0.3">
      <c r="A437" s="147">
        <v>7299752</v>
      </c>
      <c r="B437" s="148" t="s">
        <v>17</v>
      </c>
      <c r="C437" s="148" t="s">
        <v>9</v>
      </c>
      <c r="D437" s="148" t="s">
        <v>2</v>
      </c>
      <c r="E437" s="174">
        <v>2016</v>
      </c>
      <c r="F437" s="148" t="s">
        <v>3</v>
      </c>
      <c r="G437" s="148" t="s">
        <v>4</v>
      </c>
      <c r="H437" s="178">
        <v>2E-3</v>
      </c>
      <c r="I437" s="148" t="s">
        <v>5</v>
      </c>
      <c r="J437" s="148">
        <v>52392.9</v>
      </c>
    </row>
    <row r="438" spans="1:10" ht="16.5" thickBot="1" x14ac:dyDescent="0.3">
      <c r="A438" s="147">
        <v>7299852</v>
      </c>
      <c r="B438" s="148" t="s">
        <v>17</v>
      </c>
      <c r="C438" s="148" t="s">
        <v>9</v>
      </c>
      <c r="D438" s="148" t="s">
        <v>2</v>
      </c>
      <c r="E438" s="174">
        <v>2016</v>
      </c>
      <c r="F438" s="148" t="s">
        <v>3</v>
      </c>
      <c r="G438" s="148" t="s">
        <v>4</v>
      </c>
      <c r="H438" s="178">
        <v>2E-3</v>
      </c>
      <c r="I438" s="148" t="s">
        <v>5</v>
      </c>
      <c r="J438" s="148">
        <v>89744.42</v>
      </c>
    </row>
    <row r="439" spans="1:10" ht="16.5" thickBot="1" x14ac:dyDescent="0.3">
      <c r="A439" s="147">
        <v>7321852</v>
      </c>
      <c r="B439" s="148" t="s">
        <v>18</v>
      </c>
      <c r="C439" s="148" t="s">
        <v>1</v>
      </c>
      <c r="D439" s="148" t="s">
        <v>2</v>
      </c>
      <c r="E439" s="174">
        <v>2016</v>
      </c>
      <c r="F439" s="148" t="s">
        <v>3</v>
      </c>
      <c r="G439" s="148" t="s">
        <v>4</v>
      </c>
      <c r="H439" s="178">
        <v>3.0000000000000001E-3</v>
      </c>
      <c r="I439" s="148" t="s">
        <v>5</v>
      </c>
      <c r="J439" s="148">
        <v>49758.75</v>
      </c>
    </row>
    <row r="440" spans="1:10" ht="16.5" thickBot="1" x14ac:dyDescent="0.3">
      <c r="A440" s="147">
        <v>7321952</v>
      </c>
      <c r="B440" s="148" t="s">
        <v>18</v>
      </c>
      <c r="C440" s="148" t="s">
        <v>1</v>
      </c>
      <c r="D440" s="148" t="s">
        <v>2</v>
      </c>
      <c r="E440" s="174">
        <v>2016</v>
      </c>
      <c r="F440" s="148" t="s">
        <v>3</v>
      </c>
      <c r="G440" s="148" t="s">
        <v>4</v>
      </c>
      <c r="H440" s="178">
        <v>3.0000000000000001E-3</v>
      </c>
      <c r="I440" s="148" t="s">
        <v>5</v>
      </c>
      <c r="J440" s="148">
        <v>45415.579999999994</v>
      </c>
    </row>
    <row r="441" spans="1:10" ht="16.5" thickBot="1" x14ac:dyDescent="0.3">
      <c r="A441" s="147">
        <v>7322052</v>
      </c>
      <c r="B441" s="148" t="s">
        <v>18</v>
      </c>
      <c r="C441" s="148" t="s">
        <v>1</v>
      </c>
      <c r="D441" s="148" t="s">
        <v>2</v>
      </c>
      <c r="E441" s="174">
        <v>2016</v>
      </c>
      <c r="F441" s="148" t="s">
        <v>3</v>
      </c>
      <c r="G441" s="148" t="s">
        <v>4</v>
      </c>
      <c r="H441" s="178">
        <v>3.0000000000000001E-3</v>
      </c>
      <c r="I441" s="148" t="s">
        <v>5</v>
      </c>
      <c r="J441" s="148">
        <v>44511.3</v>
      </c>
    </row>
    <row r="442" spans="1:10" ht="16.5" thickBot="1" x14ac:dyDescent="0.3">
      <c r="A442" s="147">
        <v>7322152</v>
      </c>
      <c r="B442" s="148" t="s">
        <v>17</v>
      </c>
      <c r="C442" s="148" t="s">
        <v>9</v>
      </c>
      <c r="D442" s="148" t="s">
        <v>2</v>
      </c>
      <c r="E442" s="174">
        <v>2016</v>
      </c>
      <c r="F442" s="148" t="s">
        <v>3</v>
      </c>
      <c r="G442" s="148" t="s">
        <v>4</v>
      </c>
      <c r="H442" s="178">
        <v>2E-3</v>
      </c>
      <c r="I442" s="148" t="s">
        <v>5</v>
      </c>
      <c r="J442" s="148">
        <v>77766.919999999984</v>
      </c>
    </row>
    <row r="443" spans="1:10" ht="16.5" thickBot="1" x14ac:dyDescent="0.3">
      <c r="A443" s="147">
        <v>7322452</v>
      </c>
      <c r="B443" s="148" t="s">
        <v>17</v>
      </c>
      <c r="C443" s="148" t="s">
        <v>9</v>
      </c>
      <c r="D443" s="148" t="s">
        <v>2</v>
      </c>
      <c r="E443" s="174">
        <v>2016</v>
      </c>
      <c r="F443" s="148" t="s">
        <v>3</v>
      </c>
      <c r="G443" s="148" t="s">
        <v>4</v>
      </c>
      <c r="H443" s="178">
        <v>2E-3</v>
      </c>
      <c r="I443" s="148" t="s">
        <v>5</v>
      </c>
      <c r="J443" s="148">
        <v>83169.95</v>
      </c>
    </row>
    <row r="444" spans="1:10" ht="16.5" thickBot="1" x14ac:dyDescent="0.3">
      <c r="A444" s="147">
        <v>7322552</v>
      </c>
      <c r="B444" s="148" t="s">
        <v>17</v>
      </c>
      <c r="C444" s="148" t="s">
        <v>9</v>
      </c>
      <c r="D444" s="148" t="s">
        <v>2</v>
      </c>
      <c r="E444" s="174">
        <v>2016</v>
      </c>
      <c r="F444" s="148" t="s">
        <v>3</v>
      </c>
      <c r="G444" s="148" t="s">
        <v>4</v>
      </c>
      <c r="H444" s="178">
        <v>2E-3</v>
      </c>
      <c r="I444" s="148" t="s">
        <v>5</v>
      </c>
      <c r="J444" s="148">
        <v>92353.62</v>
      </c>
    </row>
    <row r="445" spans="1:10" ht="16.5" thickBot="1" x14ac:dyDescent="0.3">
      <c r="A445" s="147">
        <v>7322652</v>
      </c>
      <c r="B445" s="148" t="s">
        <v>18</v>
      </c>
      <c r="C445" s="148" t="s">
        <v>1</v>
      </c>
      <c r="D445" s="148" t="s">
        <v>2</v>
      </c>
      <c r="E445" s="174">
        <v>2016</v>
      </c>
      <c r="F445" s="148" t="s">
        <v>3</v>
      </c>
      <c r="G445" s="148" t="s">
        <v>4</v>
      </c>
      <c r="H445" s="178">
        <v>3.0000000000000001E-3</v>
      </c>
      <c r="I445" s="148" t="s">
        <v>5</v>
      </c>
      <c r="J445" s="148">
        <v>69458.850000000006</v>
      </c>
    </row>
    <row r="446" spans="1:10" ht="16.5" thickBot="1" x14ac:dyDescent="0.3">
      <c r="A446" s="147">
        <v>7322752</v>
      </c>
      <c r="B446" s="148" t="s">
        <v>18</v>
      </c>
      <c r="C446" s="148" t="s">
        <v>1</v>
      </c>
      <c r="D446" s="148" t="s">
        <v>2</v>
      </c>
      <c r="E446" s="174">
        <v>2016</v>
      </c>
      <c r="F446" s="148" t="s">
        <v>3</v>
      </c>
      <c r="G446" s="148" t="s">
        <v>4</v>
      </c>
      <c r="H446" s="178">
        <v>3.0000000000000001E-3</v>
      </c>
      <c r="I446" s="148" t="s">
        <v>5</v>
      </c>
      <c r="J446" s="148">
        <v>57544.12</v>
      </c>
    </row>
    <row r="447" spans="1:10" ht="16.5" thickBot="1" x14ac:dyDescent="0.3">
      <c r="A447" s="147">
        <v>7322852</v>
      </c>
      <c r="B447" s="148" t="s">
        <v>18</v>
      </c>
      <c r="C447" s="148" t="s">
        <v>1</v>
      </c>
      <c r="D447" s="148" t="s">
        <v>2</v>
      </c>
      <c r="E447" s="174">
        <v>2016</v>
      </c>
      <c r="F447" s="148" t="s">
        <v>3</v>
      </c>
      <c r="G447" s="148" t="s">
        <v>4</v>
      </c>
      <c r="H447" s="178">
        <v>3.0000000000000001E-3</v>
      </c>
      <c r="I447" s="148" t="s">
        <v>5</v>
      </c>
      <c r="J447" s="148">
        <v>56421.380000000005</v>
      </c>
    </row>
    <row r="448" spans="1:10" ht="16.5" thickBot="1" x14ac:dyDescent="0.3">
      <c r="A448" s="147">
        <v>7322952</v>
      </c>
      <c r="B448" s="148" t="s">
        <v>18</v>
      </c>
      <c r="C448" s="148" t="s">
        <v>1</v>
      </c>
      <c r="D448" s="148" t="s">
        <v>2</v>
      </c>
      <c r="E448" s="174">
        <v>2016</v>
      </c>
      <c r="F448" s="148" t="s">
        <v>3</v>
      </c>
      <c r="G448" s="148" t="s">
        <v>4</v>
      </c>
      <c r="H448" s="178">
        <v>3.0000000000000001E-3</v>
      </c>
      <c r="I448" s="148" t="s">
        <v>5</v>
      </c>
      <c r="J448" s="148">
        <v>54535.359999999993</v>
      </c>
    </row>
    <row r="449" spans="1:10" ht="16.5" thickBot="1" x14ac:dyDescent="0.3">
      <c r="A449" s="147">
        <v>9260101</v>
      </c>
      <c r="B449" s="148" t="s">
        <v>7</v>
      </c>
      <c r="C449" s="148" t="s">
        <v>1</v>
      </c>
      <c r="D449" s="148" t="s">
        <v>2</v>
      </c>
      <c r="E449" s="174">
        <v>2018</v>
      </c>
      <c r="F449" s="148" t="s">
        <v>3</v>
      </c>
      <c r="G449" s="148" t="s">
        <v>4</v>
      </c>
      <c r="H449" s="178">
        <v>3.0000000000000001E-3</v>
      </c>
      <c r="I449" s="148" t="s">
        <v>5</v>
      </c>
      <c r="J449" s="148">
        <v>23274.07</v>
      </c>
    </row>
    <row r="450" spans="1:10" ht="16.5" thickBot="1" x14ac:dyDescent="0.3">
      <c r="A450" s="147">
        <v>14919602</v>
      </c>
      <c r="B450" s="148" t="s">
        <v>7</v>
      </c>
      <c r="C450" s="148" t="s">
        <v>1</v>
      </c>
      <c r="D450" s="148" t="s">
        <v>2</v>
      </c>
      <c r="E450" s="174">
        <v>2020</v>
      </c>
      <c r="F450" s="148" t="s">
        <v>3</v>
      </c>
      <c r="G450" s="148" t="s">
        <v>4</v>
      </c>
      <c r="H450" s="178">
        <v>3.0000000000000001E-3</v>
      </c>
      <c r="I450" s="148" t="s">
        <v>5</v>
      </c>
      <c r="J450" s="148">
        <v>57398.909999999989</v>
      </c>
    </row>
    <row r="451" spans="1:10" ht="16.5" thickBot="1" x14ac:dyDescent="0.3">
      <c r="A451" s="147">
        <v>14919802</v>
      </c>
      <c r="B451" s="148" t="s">
        <v>7</v>
      </c>
      <c r="C451" s="148" t="s">
        <v>1</v>
      </c>
      <c r="D451" s="148" t="s">
        <v>2</v>
      </c>
      <c r="E451" s="174">
        <v>2020</v>
      </c>
      <c r="F451" s="148" t="s">
        <v>3</v>
      </c>
      <c r="G451" s="148" t="s">
        <v>4</v>
      </c>
      <c r="H451" s="178">
        <v>3.0000000000000001E-3</v>
      </c>
      <c r="I451" s="148" t="s">
        <v>5</v>
      </c>
      <c r="J451" s="148">
        <v>45647.030000000006</v>
      </c>
    </row>
    <row r="452" spans="1:10" ht="16.5" thickBot="1" x14ac:dyDescent="0.3">
      <c r="A452" s="147">
        <v>14908202</v>
      </c>
      <c r="B452" s="148" t="s">
        <v>10</v>
      </c>
      <c r="C452" s="148" t="s">
        <v>11</v>
      </c>
      <c r="D452" s="148" t="s">
        <v>12</v>
      </c>
      <c r="E452" s="174">
        <v>2020</v>
      </c>
      <c r="F452" s="148" t="s">
        <v>3</v>
      </c>
      <c r="G452" s="148" t="s">
        <v>13</v>
      </c>
      <c r="H452" s="178">
        <v>0</v>
      </c>
      <c r="I452" s="148"/>
      <c r="J452" s="148">
        <v>31389.680000000004</v>
      </c>
    </row>
    <row r="453" spans="1:10" ht="16.5" thickBot="1" x14ac:dyDescent="0.3">
      <c r="A453" s="147">
        <v>14914102</v>
      </c>
      <c r="B453" s="148" t="s">
        <v>10</v>
      </c>
      <c r="C453" s="148" t="s">
        <v>11</v>
      </c>
      <c r="D453" s="148" t="s">
        <v>12</v>
      </c>
      <c r="E453" s="174">
        <v>2020</v>
      </c>
      <c r="F453" s="148" t="s">
        <v>3</v>
      </c>
      <c r="G453" s="148" t="s">
        <v>13</v>
      </c>
      <c r="H453" s="178">
        <v>0</v>
      </c>
      <c r="I453" s="148"/>
      <c r="J453" s="148">
        <v>32530.670000000002</v>
      </c>
    </row>
    <row r="454" spans="1:10" ht="16.5" thickBot="1" x14ac:dyDescent="0.3">
      <c r="A454" s="147">
        <v>14918202</v>
      </c>
      <c r="B454" s="148" t="s">
        <v>10</v>
      </c>
      <c r="C454" s="148" t="s">
        <v>11</v>
      </c>
      <c r="D454" s="148" t="s">
        <v>12</v>
      </c>
      <c r="E454" s="174">
        <v>2020</v>
      </c>
      <c r="F454" s="148" t="s">
        <v>3</v>
      </c>
      <c r="G454" s="148" t="s">
        <v>13</v>
      </c>
      <c r="H454" s="178">
        <v>0</v>
      </c>
      <c r="I454" s="148"/>
      <c r="J454" s="148">
        <v>33295.49</v>
      </c>
    </row>
    <row r="455" spans="1:10" ht="16.5" thickBot="1" x14ac:dyDescent="0.3">
      <c r="A455" s="147">
        <v>14918302</v>
      </c>
      <c r="B455" s="148" t="s">
        <v>10</v>
      </c>
      <c r="C455" s="148" t="s">
        <v>11</v>
      </c>
      <c r="D455" s="148" t="s">
        <v>12</v>
      </c>
      <c r="E455" s="174">
        <v>2020</v>
      </c>
      <c r="F455" s="148" t="s">
        <v>3</v>
      </c>
      <c r="G455" s="148" t="s">
        <v>13</v>
      </c>
      <c r="H455" s="178">
        <v>0</v>
      </c>
      <c r="I455" s="148"/>
      <c r="J455" s="148">
        <v>28313.899999999998</v>
      </c>
    </row>
    <row r="456" spans="1:10" ht="16.5" thickBot="1" x14ac:dyDescent="0.3">
      <c r="A456" s="147">
        <v>14918402</v>
      </c>
      <c r="B456" s="148" t="s">
        <v>10</v>
      </c>
      <c r="C456" s="148" t="s">
        <v>11</v>
      </c>
      <c r="D456" s="148" t="s">
        <v>12</v>
      </c>
      <c r="E456" s="174">
        <v>2020</v>
      </c>
      <c r="F456" s="148" t="s">
        <v>3</v>
      </c>
      <c r="G456" s="148" t="s">
        <v>13</v>
      </c>
      <c r="H456" s="178">
        <v>0</v>
      </c>
      <c r="I456" s="148"/>
      <c r="J456" s="148">
        <v>31840.340000000011</v>
      </c>
    </row>
    <row r="457" spans="1:10" ht="16.5" thickBot="1" x14ac:dyDescent="0.3">
      <c r="A457" s="147">
        <v>17085204</v>
      </c>
      <c r="B457" s="148" t="s">
        <v>10</v>
      </c>
      <c r="C457" s="148" t="s">
        <v>11</v>
      </c>
      <c r="D457" s="148" t="s">
        <v>12</v>
      </c>
      <c r="E457" s="174">
        <v>2025</v>
      </c>
      <c r="F457" s="148" t="s">
        <v>3</v>
      </c>
      <c r="G457" s="148" t="s">
        <v>13</v>
      </c>
      <c r="H457" s="178">
        <v>0</v>
      </c>
      <c r="I457" s="148"/>
      <c r="J457" s="148">
        <v>18725.11</v>
      </c>
    </row>
    <row r="458" spans="1:10" ht="16.5" thickBot="1" x14ac:dyDescent="0.3">
      <c r="A458" s="147">
        <v>17784903</v>
      </c>
      <c r="B458" s="148" t="s">
        <v>10</v>
      </c>
      <c r="C458" s="148" t="s">
        <v>11</v>
      </c>
      <c r="D458" s="148" t="s">
        <v>12</v>
      </c>
      <c r="E458" s="174">
        <v>2022</v>
      </c>
      <c r="F458" s="148" t="s">
        <v>3</v>
      </c>
      <c r="G458" s="148" t="s">
        <v>13</v>
      </c>
      <c r="H458" s="178">
        <v>0</v>
      </c>
      <c r="I458" s="148"/>
      <c r="J458" s="148">
        <v>56712.320000000007</v>
      </c>
    </row>
    <row r="459" spans="1:10" ht="16.5" thickBot="1" x14ac:dyDescent="0.3">
      <c r="A459" s="147">
        <v>17785003</v>
      </c>
      <c r="B459" s="148" t="s">
        <v>10</v>
      </c>
      <c r="C459" s="148" t="s">
        <v>11</v>
      </c>
      <c r="D459" s="148" t="s">
        <v>12</v>
      </c>
      <c r="E459" s="174">
        <v>2022</v>
      </c>
      <c r="F459" s="148" t="s">
        <v>3</v>
      </c>
      <c r="G459" s="148" t="s">
        <v>13</v>
      </c>
      <c r="H459" s="178">
        <v>0</v>
      </c>
      <c r="I459" s="148"/>
      <c r="J459" s="148">
        <v>52432.020000000004</v>
      </c>
    </row>
    <row r="460" spans="1:10" ht="16.5" thickBot="1" x14ac:dyDescent="0.3">
      <c r="A460" s="147">
        <v>17785303</v>
      </c>
      <c r="B460" s="148" t="s">
        <v>10</v>
      </c>
      <c r="C460" s="148" t="s">
        <v>11</v>
      </c>
      <c r="D460" s="148" t="s">
        <v>12</v>
      </c>
      <c r="E460" s="174">
        <v>2022</v>
      </c>
      <c r="F460" s="148" t="s">
        <v>3</v>
      </c>
      <c r="G460" s="148" t="s">
        <v>13</v>
      </c>
      <c r="H460" s="178">
        <v>0</v>
      </c>
      <c r="I460" s="148"/>
      <c r="J460" s="148">
        <v>66197.37</v>
      </c>
    </row>
    <row r="461" spans="1:10" ht="16.5" thickBot="1" x14ac:dyDescent="0.3">
      <c r="A461" s="147">
        <v>17785403</v>
      </c>
      <c r="B461" s="148" t="s">
        <v>10</v>
      </c>
      <c r="C461" s="148" t="s">
        <v>11</v>
      </c>
      <c r="D461" s="148" t="s">
        <v>12</v>
      </c>
      <c r="E461" s="174">
        <v>2022</v>
      </c>
      <c r="F461" s="148" t="s">
        <v>3</v>
      </c>
      <c r="G461" s="148" t="s">
        <v>13</v>
      </c>
      <c r="H461" s="178">
        <v>0</v>
      </c>
      <c r="I461" s="148"/>
      <c r="J461" s="148">
        <v>42042.14</v>
      </c>
    </row>
    <row r="462" spans="1:10" ht="16.5" thickBot="1" x14ac:dyDescent="0.3">
      <c r="A462" s="147">
        <v>17785503</v>
      </c>
      <c r="B462" s="148" t="s">
        <v>10</v>
      </c>
      <c r="C462" s="148" t="s">
        <v>11</v>
      </c>
      <c r="D462" s="148" t="s">
        <v>12</v>
      </c>
      <c r="E462" s="174">
        <v>2022</v>
      </c>
      <c r="F462" s="148" t="s">
        <v>3</v>
      </c>
      <c r="G462" s="148" t="s">
        <v>13</v>
      </c>
      <c r="H462" s="178">
        <v>0</v>
      </c>
      <c r="I462" s="148"/>
      <c r="J462" s="148">
        <v>40641.08</v>
      </c>
    </row>
    <row r="463" spans="1:10" ht="16.5" thickBot="1" x14ac:dyDescent="0.3">
      <c r="A463" s="147">
        <v>17785603</v>
      </c>
      <c r="B463" s="148" t="s">
        <v>10</v>
      </c>
      <c r="C463" s="148" t="s">
        <v>11</v>
      </c>
      <c r="D463" s="148" t="s">
        <v>12</v>
      </c>
      <c r="E463" s="174">
        <v>2022</v>
      </c>
      <c r="F463" s="148" t="s">
        <v>3</v>
      </c>
      <c r="G463" s="148" t="s">
        <v>13</v>
      </c>
      <c r="H463" s="178">
        <v>0</v>
      </c>
      <c r="I463" s="148"/>
      <c r="J463" s="148">
        <v>61673.23</v>
      </c>
    </row>
    <row r="464" spans="1:10" ht="16.5" thickBot="1" x14ac:dyDescent="0.3">
      <c r="A464" s="147">
        <v>17785703</v>
      </c>
      <c r="B464" s="148" t="s">
        <v>10</v>
      </c>
      <c r="C464" s="148" t="s">
        <v>11</v>
      </c>
      <c r="D464" s="148" t="s">
        <v>12</v>
      </c>
      <c r="E464" s="174">
        <v>2022</v>
      </c>
      <c r="F464" s="148" t="s">
        <v>3</v>
      </c>
      <c r="G464" s="148" t="s">
        <v>13</v>
      </c>
      <c r="H464" s="178">
        <v>0</v>
      </c>
      <c r="I464" s="148"/>
      <c r="J464" s="148">
        <v>57716.549999999988</v>
      </c>
    </row>
    <row r="465" spans="1:10" ht="16.5" thickBot="1" x14ac:dyDescent="0.3">
      <c r="A465" s="147">
        <v>17785803</v>
      </c>
      <c r="B465" s="148" t="s">
        <v>10</v>
      </c>
      <c r="C465" s="148" t="s">
        <v>11</v>
      </c>
      <c r="D465" s="148" t="s">
        <v>12</v>
      </c>
      <c r="E465" s="174">
        <v>2022</v>
      </c>
      <c r="F465" s="148" t="s">
        <v>3</v>
      </c>
      <c r="G465" s="148" t="s">
        <v>13</v>
      </c>
      <c r="H465" s="178">
        <v>0</v>
      </c>
      <c r="I465" s="148"/>
      <c r="J465" s="148">
        <v>61117.590000000004</v>
      </c>
    </row>
    <row r="466" spans="1:10" ht="16.5" thickBot="1" x14ac:dyDescent="0.3">
      <c r="A466" s="147">
        <v>17786003</v>
      </c>
      <c r="B466" s="148" t="s">
        <v>10</v>
      </c>
      <c r="C466" s="148" t="s">
        <v>11</v>
      </c>
      <c r="D466" s="148" t="s">
        <v>12</v>
      </c>
      <c r="E466" s="174">
        <v>2022</v>
      </c>
      <c r="F466" s="148" t="s">
        <v>3</v>
      </c>
      <c r="G466" s="148" t="s">
        <v>13</v>
      </c>
      <c r="H466" s="178">
        <v>0</v>
      </c>
      <c r="I466" s="148"/>
      <c r="J466" s="148">
        <v>53672.4</v>
      </c>
    </row>
    <row r="467" spans="1:10" ht="16.5" thickBot="1" x14ac:dyDescent="0.3">
      <c r="A467" s="147">
        <v>17786103</v>
      </c>
      <c r="B467" s="148" t="s">
        <v>10</v>
      </c>
      <c r="C467" s="148" t="s">
        <v>11</v>
      </c>
      <c r="D467" s="148" t="s">
        <v>12</v>
      </c>
      <c r="E467" s="174">
        <v>2022</v>
      </c>
      <c r="F467" s="148" t="s">
        <v>3</v>
      </c>
      <c r="G467" s="148" t="s">
        <v>13</v>
      </c>
      <c r="H467" s="178">
        <v>0</v>
      </c>
      <c r="I467" s="148"/>
      <c r="J467" s="148">
        <v>48205.139999999992</v>
      </c>
    </row>
    <row r="468" spans="1:10" ht="16.5" thickBot="1" x14ac:dyDescent="0.3">
      <c r="A468" s="147">
        <v>17800703</v>
      </c>
      <c r="B468" s="148" t="s">
        <v>10</v>
      </c>
      <c r="C468" s="148" t="s">
        <v>11</v>
      </c>
      <c r="D468" s="148" t="s">
        <v>12</v>
      </c>
      <c r="E468" s="174">
        <v>2023</v>
      </c>
      <c r="F468" s="148" t="s">
        <v>3</v>
      </c>
      <c r="G468" s="148" t="s">
        <v>13</v>
      </c>
      <c r="H468" s="178">
        <v>0</v>
      </c>
      <c r="I468" s="148"/>
      <c r="J468" s="148">
        <v>47728.360000000008</v>
      </c>
    </row>
    <row r="469" spans="1:10" ht="16.5" thickBot="1" x14ac:dyDescent="0.3">
      <c r="A469" s="147">
        <v>17801003</v>
      </c>
      <c r="B469" s="148" t="s">
        <v>10</v>
      </c>
      <c r="C469" s="148" t="s">
        <v>11</v>
      </c>
      <c r="D469" s="148" t="s">
        <v>12</v>
      </c>
      <c r="E469" s="174">
        <v>2023</v>
      </c>
      <c r="F469" s="148" t="s">
        <v>3</v>
      </c>
      <c r="G469" s="148" t="s">
        <v>13</v>
      </c>
      <c r="H469" s="178">
        <v>0</v>
      </c>
      <c r="I469" s="148"/>
      <c r="J469" s="148">
        <v>56263.44999999999</v>
      </c>
    </row>
    <row r="470" spans="1:10" ht="16.5" thickBot="1" x14ac:dyDescent="0.3">
      <c r="A470" s="147">
        <v>4344934</v>
      </c>
      <c r="B470" s="148" t="s">
        <v>0</v>
      </c>
      <c r="C470" s="148" t="s">
        <v>1</v>
      </c>
      <c r="D470" s="148" t="s">
        <v>2</v>
      </c>
      <c r="E470" s="174">
        <v>2016</v>
      </c>
      <c r="F470" s="148" t="s">
        <v>3</v>
      </c>
      <c r="G470" s="148" t="s">
        <v>4</v>
      </c>
      <c r="H470" s="178">
        <v>3.0000000000000001E-3</v>
      </c>
      <c r="I470" s="148" t="s">
        <v>5</v>
      </c>
      <c r="J470" s="148">
        <v>47534.78</v>
      </c>
    </row>
    <row r="471" spans="1:10" ht="16.5" thickBot="1" x14ac:dyDescent="0.3">
      <c r="A471" s="147">
        <v>4345634</v>
      </c>
      <c r="B471" s="148" t="s">
        <v>0</v>
      </c>
      <c r="C471" s="148" t="s">
        <v>1</v>
      </c>
      <c r="D471" s="148" t="s">
        <v>2</v>
      </c>
      <c r="E471" s="174">
        <v>2016</v>
      </c>
      <c r="F471" s="148" t="s">
        <v>3</v>
      </c>
      <c r="G471" s="148" t="s">
        <v>4</v>
      </c>
      <c r="H471" s="178">
        <v>3.0000000000000001E-3</v>
      </c>
      <c r="I471" s="148" t="s">
        <v>5</v>
      </c>
      <c r="J471" s="148">
        <v>39071.119999999995</v>
      </c>
    </row>
    <row r="472" spans="1:10" ht="16.5" thickBot="1" x14ac:dyDescent="0.3">
      <c r="A472" s="147">
        <v>4348934</v>
      </c>
      <c r="B472" s="148" t="s">
        <v>0</v>
      </c>
      <c r="C472" s="148" t="s">
        <v>1</v>
      </c>
      <c r="D472" s="148" t="s">
        <v>2</v>
      </c>
      <c r="E472" s="174">
        <v>2016</v>
      </c>
      <c r="F472" s="148" t="s">
        <v>3</v>
      </c>
      <c r="G472" s="148" t="s">
        <v>4</v>
      </c>
      <c r="H472" s="178">
        <v>3.0000000000000001E-3</v>
      </c>
      <c r="I472" s="148" t="s">
        <v>5</v>
      </c>
      <c r="J472" s="148">
        <v>26509.220000000005</v>
      </c>
    </row>
    <row r="473" spans="1:10" ht="16.5" thickBot="1" x14ac:dyDescent="0.3">
      <c r="A473" s="147">
        <v>4349434</v>
      </c>
      <c r="B473" s="148" t="s">
        <v>0</v>
      </c>
      <c r="C473" s="148" t="s">
        <v>1</v>
      </c>
      <c r="D473" s="148" t="s">
        <v>2</v>
      </c>
      <c r="E473" s="174">
        <v>2016</v>
      </c>
      <c r="F473" s="148" t="s">
        <v>3</v>
      </c>
      <c r="G473" s="148" t="s">
        <v>4</v>
      </c>
      <c r="H473" s="178">
        <v>3.0000000000000001E-3</v>
      </c>
      <c r="I473" s="148" t="s">
        <v>5</v>
      </c>
      <c r="J473" s="148">
        <v>40247.770000000004</v>
      </c>
    </row>
    <row r="474" spans="1:10" ht="16.5" thickBot="1" x14ac:dyDescent="0.3">
      <c r="A474" s="147">
        <v>4349534</v>
      </c>
      <c r="B474" s="148" t="s">
        <v>0</v>
      </c>
      <c r="C474" s="148" t="s">
        <v>1</v>
      </c>
      <c r="D474" s="148" t="s">
        <v>2</v>
      </c>
      <c r="E474" s="174">
        <v>2016</v>
      </c>
      <c r="F474" s="148" t="s">
        <v>3</v>
      </c>
      <c r="G474" s="148" t="s">
        <v>4</v>
      </c>
      <c r="H474" s="178">
        <v>3.0000000000000001E-3</v>
      </c>
      <c r="I474" s="148" t="s">
        <v>5</v>
      </c>
      <c r="J474" s="148">
        <v>38031.490000000005</v>
      </c>
    </row>
    <row r="475" spans="1:10" ht="16.5" thickBot="1" x14ac:dyDescent="0.3">
      <c r="A475" s="147">
        <v>4350234</v>
      </c>
      <c r="B475" s="148" t="s">
        <v>0</v>
      </c>
      <c r="C475" s="148" t="s">
        <v>1</v>
      </c>
      <c r="D475" s="148" t="s">
        <v>2</v>
      </c>
      <c r="E475" s="174">
        <v>2016</v>
      </c>
      <c r="F475" s="148" t="s">
        <v>3</v>
      </c>
      <c r="G475" s="148" t="s">
        <v>4</v>
      </c>
      <c r="H475" s="178">
        <v>3.0000000000000001E-3</v>
      </c>
      <c r="I475" s="148" t="s">
        <v>5</v>
      </c>
      <c r="J475" s="148">
        <v>35995.120000000003</v>
      </c>
    </row>
    <row r="476" spans="1:10" ht="16.5" thickBot="1" x14ac:dyDescent="0.3">
      <c r="A476" s="147">
        <v>4350334</v>
      </c>
      <c r="B476" s="148" t="s">
        <v>0</v>
      </c>
      <c r="C476" s="148" t="s">
        <v>1</v>
      </c>
      <c r="D476" s="148" t="s">
        <v>2</v>
      </c>
      <c r="E476" s="174">
        <v>2016</v>
      </c>
      <c r="F476" s="148" t="s">
        <v>3</v>
      </c>
      <c r="G476" s="148" t="s">
        <v>4</v>
      </c>
      <c r="H476" s="178">
        <v>3.0000000000000001E-3</v>
      </c>
      <c r="I476" s="148" t="s">
        <v>5</v>
      </c>
      <c r="J476" s="148">
        <v>50580.770000000004</v>
      </c>
    </row>
    <row r="477" spans="1:10" ht="16.5" thickBot="1" x14ac:dyDescent="0.3">
      <c r="A477" s="147">
        <v>4350434</v>
      </c>
      <c r="B477" s="148" t="s">
        <v>0</v>
      </c>
      <c r="C477" s="148" t="s">
        <v>1</v>
      </c>
      <c r="D477" s="148" t="s">
        <v>2</v>
      </c>
      <c r="E477" s="174">
        <v>2016</v>
      </c>
      <c r="F477" s="148" t="s">
        <v>3</v>
      </c>
      <c r="G477" s="148" t="s">
        <v>4</v>
      </c>
      <c r="H477" s="178">
        <v>3.0000000000000001E-3</v>
      </c>
      <c r="I477" s="148" t="s">
        <v>5</v>
      </c>
      <c r="J477" s="148">
        <v>35390.020000000004</v>
      </c>
    </row>
    <row r="478" spans="1:10" ht="16.5" thickBot="1" x14ac:dyDescent="0.3">
      <c r="A478" s="147">
        <v>4350634</v>
      </c>
      <c r="B478" s="148" t="s">
        <v>0</v>
      </c>
      <c r="C478" s="148" t="s">
        <v>1</v>
      </c>
      <c r="D478" s="148" t="s">
        <v>2</v>
      </c>
      <c r="E478" s="174">
        <v>2016</v>
      </c>
      <c r="F478" s="148" t="s">
        <v>3</v>
      </c>
      <c r="G478" s="148" t="s">
        <v>4</v>
      </c>
      <c r="H478" s="178">
        <v>3.0000000000000001E-3</v>
      </c>
      <c r="I478" s="148" t="s">
        <v>5</v>
      </c>
      <c r="J478" s="148">
        <v>40318.379999999997</v>
      </c>
    </row>
    <row r="479" spans="1:10" ht="16.5" thickBot="1" x14ac:dyDescent="0.3">
      <c r="A479" s="147">
        <v>4350834</v>
      </c>
      <c r="B479" s="148" t="s">
        <v>0</v>
      </c>
      <c r="C479" s="148" t="s">
        <v>1</v>
      </c>
      <c r="D479" s="148" t="s">
        <v>2</v>
      </c>
      <c r="E479" s="174">
        <v>2016</v>
      </c>
      <c r="F479" s="148" t="s">
        <v>3</v>
      </c>
      <c r="G479" s="148" t="s">
        <v>4</v>
      </c>
      <c r="H479" s="178">
        <v>3.0000000000000001E-3</v>
      </c>
      <c r="I479" s="148" t="s">
        <v>5</v>
      </c>
      <c r="J479" s="148">
        <v>45697.84</v>
      </c>
    </row>
    <row r="480" spans="1:10" ht="16.5" thickBot="1" x14ac:dyDescent="0.3">
      <c r="A480" s="147">
        <v>4354134</v>
      </c>
      <c r="B480" s="148" t="s">
        <v>0</v>
      </c>
      <c r="C480" s="148" t="s">
        <v>1</v>
      </c>
      <c r="D480" s="148" t="s">
        <v>2</v>
      </c>
      <c r="E480" s="174">
        <v>2016</v>
      </c>
      <c r="F480" s="148" t="s">
        <v>3</v>
      </c>
      <c r="G480" s="148" t="s">
        <v>4</v>
      </c>
      <c r="H480" s="178">
        <v>3.0000000000000001E-3</v>
      </c>
      <c r="I480" s="148" t="s">
        <v>5</v>
      </c>
      <c r="J480" s="148">
        <v>42757.279999999992</v>
      </c>
    </row>
    <row r="481" spans="1:10" ht="16.5" thickBot="1" x14ac:dyDescent="0.3">
      <c r="A481" s="147">
        <v>4354434</v>
      </c>
      <c r="B481" s="148" t="s">
        <v>0</v>
      </c>
      <c r="C481" s="148" t="s">
        <v>1</v>
      </c>
      <c r="D481" s="148" t="s">
        <v>2</v>
      </c>
      <c r="E481" s="174">
        <v>2016</v>
      </c>
      <c r="F481" s="148" t="s">
        <v>3</v>
      </c>
      <c r="G481" s="148" t="s">
        <v>4</v>
      </c>
      <c r="H481" s="178">
        <v>3.0000000000000001E-3</v>
      </c>
      <c r="I481" s="148" t="s">
        <v>5</v>
      </c>
      <c r="J481" s="148">
        <v>44009.64</v>
      </c>
    </row>
    <row r="482" spans="1:10" ht="16.5" thickBot="1" x14ac:dyDescent="0.3">
      <c r="A482" s="147">
        <v>4345534</v>
      </c>
      <c r="B482" s="148" t="s">
        <v>6</v>
      </c>
      <c r="C482" s="148" t="s">
        <v>1</v>
      </c>
      <c r="D482" s="148" t="s">
        <v>2</v>
      </c>
      <c r="E482" s="174">
        <v>2016</v>
      </c>
      <c r="F482" s="148" t="s">
        <v>3</v>
      </c>
      <c r="G482" s="148" t="s">
        <v>4</v>
      </c>
      <c r="H482" s="178">
        <v>3.0000000000000001E-3</v>
      </c>
      <c r="I482" s="148" t="s">
        <v>5</v>
      </c>
      <c r="J482" s="148">
        <v>50452.74</v>
      </c>
    </row>
    <row r="483" spans="1:10" ht="16.5" thickBot="1" x14ac:dyDescent="0.3">
      <c r="A483" s="147">
        <v>4346634</v>
      </c>
      <c r="B483" s="148" t="s">
        <v>6</v>
      </c>
      <c r="C483" s="148" t="s">
        <v>1</v>
      </c>
      <c r="D483" s="148" t="s">
        <v>2</v>
      </c>
      <c r="E483" s="174">
        <v>2016</v>
      </c>
      <c r="F483" s="148" t="s">
        <v>3</v>
      </c>
      <c r="G483" s="148" t="s">
        <v>4</v>
      </c>
      <c r="H483" s="178">
        <v>3.0000000000000001E-3</v>
      </c>
      <c r="I483" s="148" t="s">
        <v>5</v>
      </c>
      <c r="J483" s="148">
        <v>35286.509999999995</v>
      </c>
    </row>
    <row r="484" spans="1:10" ht="16.5" thickBot="1" x14ac:dyDescent="0.3">
      <c r="A484" s="147">
        <v>4352334</v>
      </c>
      <c r="B484" s="148" t="s">
        <v>6</v>
      </c>
      <c r="C484" s="148" t="s">
        <v>1</v>
      </c>
      <c r="D484" s="148" t="s">
        <v>2</v>
      </c>
      <c r="E484" s="174">
        <v>2016</v>
      </c>
      <c r="F484" s="148" t="s">
        <v>3</v>
      </c>
      <c r="G484" s="148" t="s">
        <v>4</v>
      </c>
      <c r="H484" s="178">
        <v>3.0000000000000001E-3</v>
      </c>
      <c r="I484" s="148" t="s">
        <v>5</v>
      </c>
      <c r="J484" s="148">
        <v>46937.03</v>
      </c>
    </row>
    <row r="485" spans="1:10" ht="16.5" thickBot="1" x14ac:dyDescent="0.3">
      <c r="A485" s="147">
        <v>14933002</v>
      </c>
      <c r="B485" s="148" t="s">
        <v>7</v>
      </c>
      <c r="C485" s="148" t="s">
        <v>1</v>
      </c>
      <c r="D485" s="148" t="s">
        <v>2</v>
      </c>
      <c r="E485" s="174">
        <v>2021</v>
      </c>
      <c r="F485" s="148" t="s">
        <v>3</v>
      </c>
      <c r="G485" s="148" t="s">
        <v>4</v>
      </c>
      <c r="H485" s="178">
        <v>3.0000000000000001E-3</v>
      </c>
      <c r="I485" s="148" t="s">
        <v>5</v>
      </c>
      <c r="J485" s="148">
        <v>43547.939999999995</v>
      </c>
    </row>
    <row r="486" spans="1:10" ht="16.5" thickBot="1" x14ac:dyDescent="0.3">
      <c r="A486" s="147">
        <v>14933102</v>
      </c>
      <c r="B486" s="148" t="s">
        <v>7</v>
      </c>
      <c r="C486" s="148" t="s">
        <v>1</v>
      </c>
      <c r="D486" s="148" t="s">
        <v>2</v>
      </c>
      <c r="E486" s="174">
        <v>2021</v>
      </c>
      <c r="F486" s="148" t="s">
        <v>3</v>
      </c>
      <c r="G486" s="148" t="s">
        <v>4</v>
      </c>
      <c r="H486" s="178">
        <v>3.0000000000000001E-3</v>
      </c>
      <c r="I486" s="148" t="s">
        <v>5</v>
      </c>
      <c r="J486" s="148">
        <v>49761.29</v>
      </c>
    </row>
    <row r="487" spans="1:10" ht="16.5" thickBot="1" x14ac:dyDescent="0.3">
      <c r="A487" s="147">
        <v>14933202</v>
      </c>
      <c r="B487" s="148" t="s">
        <v>7</v>
      </c>
      <c r="C487" s="148" t="s">
        <v>1</v>
      </c>
      <c r="D487" s="148" t="s">
        <v>2</v>
      </c>
      <c r="E487" s="174">
        <v>2021</v>
      </c>
      <c r="F487" s="148" t="s">
        <v>3</v>
      </c>
      <c r="G487" s="148" t="s">
        <v>4</v>
      </c>
      <c r="H487" s="178">
        <v>3.0000000000000001E-3</v>
      </c>
      <c r="I487" s="148" t="s">
        <v>5</v>
      </c>
      <c r="J487" s="148">
        <v>49664.73</v>
      </c>
    </row>
    <row r="488" spans="1:10" ht="16.5" thickBot="1" x14ac:dyDescent="0.3">
      <c r="A488" s="147">
        <v>14933302</v>
      </c>
      <c r="B488" s="148" t="s">
        <v>7</v>
      </c>
      <c r="C488" s="148" t="s">
        <v>1</v>
      </c>
      <c r="D488" s="148" t="s">
        <v>2</v>
      </c>
      <c r="E488" s="174">
        <v>2021</v>
      </c>
      <c r="F488" s="148" t="s">
        <v>3</v>
      </c>
      <c r="G488" s="148" t="s">
        <v>4</v>
      </c>
      <c r="H488" s="178">
        <v>3.0000000000000001E-3</v>
      </c>
      <c r="I488" s="148" t="s">
        <v>5</v>
      </c>
      <c r="J488" s="148">
        <v>54507.569999999992</v>
      </c>
    </row>
    <row r="489" spans="1:10" ht="16.5" thickBot="1" x14ac:dyDescent="0.3">
      <c r="A489" s="147">
        <v>14934502</v>
      </c>
      <c r="B489" s="148" t="s">
        <v>7</v>
      </c>
      <c r="C489" s="148" t="s">
        <v>1</v>
      </c>
      <c r="D489" s="148" t="s">
        <v>2</v>
      </c>
      <c r="E489" s="174">
        <v>2021</v>
      </c>
      <c r="F489" s="148" t="s">
        <v>3</v>
      </c>
      <c r="G489" s="148" t="s">
        <v>4</v>
      </c>
      <c r="H489" s="178">
        <v>3.0000000000000001E-3</v>
      </c>
      <c r="I489" s="148" t="s">
        <v>5</v>
      </c>
      <c r="J489" s="148">
        <v>47549.42</v>
      </c>
    </row>
    <row r="490" spans="1:10" ht="16.5" thickBot="1" x14ac:dyDescent="0.3">
      <c r="A490" s="147">
        <v>14937602</v>
      </c>
      <c r="B490" s="148" t="s">
        <v>7</v>
      </c>
      <c r="C490" s="148" t="s">
        <v>1</v>
      </c>
      <c r="D490" s="148" t="s">
        <v>2</v>
      </c>
      <c r="E490" s="174">
        <v>2021</v>
      </c>
      <c r="F490" s="148" t="s">
        <v>3</v>
      </c>
      <c r="G490" s="148" t="s">
        <v>4</v>
      </c>
      <c r="H490" s="178">
        <v>3.0000000000000001E-3</v>
      </c>
      <c r="I490" s="148" t="s">
        <v>5</v>
      </c>
      <c r="J490" s="148">
        <v>48998.609999999993</v>
      </c>
    </row>
    <row r="491" spans="1:10" ht="16.5" thickBot="1" x14ac:dyDescent="0.3">
      <c r="A491" s="147">
        <v>14937702</v>
      </c>
      <c r="B491" s="148" t="s">
        <v>7</v>
      </c>
      <c r="C491" s="148" t="s">
        <v>1</v>
      </c>
      <c r="D491" s="148" t="s">
        <v>2</v>
      </c>
      <c r="E491" s="174">
        <v>2021</v>
      </c>
      <c r="F491" s="148" t="s">
        <v>3</v>
      </c>
      <c r="G491" s="148" t="s">
        <v>4</v>
      </c>
      <c r="H491" s="178">
        <v>3.0000000000000001E-3</v>
      </c>
      <c r="I491" s="148" t="s">
        <v>5</v>
      </c>
      <c r="J491" s="148">
        <v>42970.55</v>
      </c>
    </row>
    <row r="492" spans="1:10" ht="16.5" thickBot="1" x14ac:dyDescent="0.3">
      <c r="A492" s="147">
        <v>14937802</v>
      </c>
      <c r="B492" s="148" t="s">
        <v>7</v>
      </c>
      <c r="C492" s="148" t="s">
        <v>1</v>
      </c>
      <c r="D492" s="148" t="s">
        <v>2</v>
      </c>
      <c r="E492" s="174">
        <v>2021</v>
      </c>
      <c r="F492" s="148" t="s">
        <v>3</v>
      </c>
      <c r="G492" s="148" t="s">
        <v>4</v>
      </c>
      <c r="H492" s="178">
        <v>3.0000000000000001E-3</v>
      </c>
      <c r="I492" s="148" t="s">
        <v>5</v>
      </c>
      <c r="J492" s="148">
        <v>52592.560000000005</v>
      </c>
    </row>
    <row r="493" spans="1:10" ht="16.5" thickBot="1" x14ac:dyDescent="0.3">
      <c r="A493" s="147">
        <v>14937902</v>
      </c>
      <c r="B493" s="148" t="s">
        <v>7</v>
      </c>
      <c r="C493" s="148" t="s">
        <v>1</v>
      </c>
      <c r="D493" s="148" t="s">
        <v>2</v>
      </c>
      <c r="E493" s="174">
        <v>2021</v>
      </c>
      <c r="F493" s="148" t="s">
        <v>3</v>
      </c>
      <c r="G493" s="148" t="s">
        <v>4</v>
      </c>
      <c r="H493" s="178">
        <v>3.0000000000000001E-3</v>
      </c>
      <c r="I493" s="148" t="s">
        <v>5</v>
      </c>
      <c r="J493" s="148">
        <v>40567.29</v>
      </c>
    </row>
    <row r="494" spans="1:10" ht="16.5" thickBot="1" x14ac:dyDescent="0.3">
      <c r="A494" s="147">
        <v>17087904</v>
      </c>
      <c r="B494" s="148" t="s">
        <v>7</v>
      </c>
      <c r="C494" s="148" t="s">
        <v>1</v>
      </c>
      <c r="D494" s="148" t="s">
        <v>2</v>
      </c>
      <c r="E494" s="174">
        <v>2025</v>
      </c>
      <c r="F494" s="148" t="s">
        <v>3</v>
      </c>
      <c r="G494" s="148" t="s">
        <v>4</v>
      </c>
      <c r="H494" s="178">
        <v>3.0000000000000001E-3</v>
      </c>
      <c r="I494" s="148" t="s">
        <v>5</v>
      </c>
      <c r="J494" s="148">
        <v>25897.440000000002</v>
      </c>
    </row>
    <row r="495" spans="1:10" ht="16.5" thickBot="1" x14ac:dyDescent="0.3">
      <c r="A495" s="147">
        <v>17088004</v>
      </c>
      <c r="B495" s="148" t="s">
        <v>7</v>
      </c>
      <c r="C495" s="148" t="s">
        <v>1</v>
      </c>
      <c r="D495" s="148" t="s">
        <v>2</v>
      </c>
      <c r="E495" s="174">
        <v>2025</v>
      </c>
      <c r="F495" s="148" t="s">
        <v>3</v>
      </c>
      <c r="G495" s="148" t="s">
        <v>4</v>
      </c>
      <c r="H495" s="178">
        <v>3.0000000000000001E-3</v>
      </c>
      <c r="I495" s="148" t="s">
        <v>5</v>
      </c>
      <c r="J495" s="148">
        <v>23971.9</v>
      </c>
    </row>
    <row r="496" spans="1:10" ht="16.5" thickBot="1" x14ac:dyDescent="0.3">
      <c r="A496" s="147">
        <v>17089504</v>
      </c>
      <c r="B496" s="148" t="s">
        <v>7</v>
      </c>
      <c r="C496" s="148" t="s">
        <v>1</v>
      </c>
      <c r="D496" s="148" t="s">
        <v>2</v>
      </c>
      <c r="E496" s="174">
        <v>2025</v>
      </c>
      <c r="F496" s="148" t="s">
        <v>3</v>
      </c>
      <c r="G496" s="148" t="s">
        <v>4</v>
      </c>
      <c r="H496" s="178">
        <v>3.0000000000000001E-3</v>
      </c>
      <c r="I496" s="148" t="s">
        <v>5</v>
      </c>
      <c r="J496" s="148">
        <v>24320.489999999998</v>
      </c>
    </row>
    <row r="497" spans="1:10" ht="16.5" thickBot="1" x14ac:dyDescent="0.3">
      <c r="A497" s="147">
        <v>17089704</v>
      </c>
      <c r="B497" s="148" t="s">
        <v>7</v>
      </c>
      <c r="C497" s="148" t="s">
        <v>1</v>
      </c>
      <c r="D497" s="148" t="s">
        <v>2</v>
      </c>
      <c r="E497" s="174">
        <v>2025</v>
      </c>
      <c r="F497" s="148" t="s">
        <v>3</v>
      </c>
      <c r="G497" s="148" t="s">
        <v>4</v>
      </c>
      <c r="H497" s="178">
        <v>3.0000000000000001E-3</v>
      </c>
      <c r="I497" s="148" t="s">
        <v>5</v>
      </c>
      <c r="J497" s="148">
        <v>22917.64</v>
      </c>
    </row>
    <row r="498" spans="1:10" ht="16.5" thickBot="1" x14ac:dyDescent="0.3">
      <c r="A498" s="147">
        <v>17089804</v>
      </c>
      <c r="B498" s="148" t="s">
        <v>7</v>
      </c>
      <c r="C498" s="148" t="s">
        <v>1</v>
      </c>
      <c r="D498" s="148" t="s">
        <v>2</v>
      </c>
      <c r="E498" s="174">
        <v>2025</v>
      </c>
      <c r="F498" s="148" t="s">
        <v>3</v>
      </c>
      <c r="G498" s="148" t="s">
        <v>4</v>
      </c>
      <c r="H498" s="178">
        <v>3.0000000000000001E-3</v>
      </c>
      <c r="I498" s="148" t="s">
        <v>5</v>
      </c>
      <c r="J498" s="148">
        <v>21479.989999999998</v>
      </c>
    </row>
    <row r="499" spans="1:10" ht="16.5" thickBot="1" x14ac:dyDescent="0.3">
      <c r="A499" s="147">
        <v>17090004</v>
      </c>
      <c r="B499" s="148" t="s">
        <v>7</v>
      </c>
      <c r="C499" s="148" t="s">
        <v>1</v>
      </c>
      <c r="D499" s="148" t="s">
        <v>2</v>
      </c>
      <c r="E499" s="174">
        <v>2025</v>
      </c>
      <c r="F499" s="148" t="s">
        <v>3</v>
      </c>
      <c r="G499" s="148" t="s">
        <v>4</v>
      </c>
      <c r="H499" s="178">
        <v>3.0000000000000001E-3</v>
      </c>
      <c r="I499" s="148" t="s">
        <v>5</v>
      </c>
      <c r="J499" s="148">
        <v>21322.45</v>
      </c>
    </row>
  </sheetData>
  <conditionalFormatting sqref="G6:G499 A6:E499">
    <cfRule type="expression" dxfId="4" priority="3">
      <formula>SUM(#REF!)&lt;&gt;0</formula>
    </cfRule>
  </conditionalFormatting>
  <conditionalFormatting sqref="F6:F499">
    <cfRule type="expression" dxfId="3" priority="1">
      <formula>SUM(#REF!)&lt;&gt;0</formula>
    </cfRule>
  </conditionalFormatting>
  <conditionalFormatting sqref="I6:J499">
    <cfRule type="expression" dxfId="2" priority="2">
      <formula>SUM(#REF!)&lt;&gt;0</formula>
    </cfRule>
  </conditionalFormatting>
  <dataValidations count="1">
    <dataValidation allowBlank="1" showErrorMessage="1" sqref="F5" xr:uid="{66E37254-D90F-41F0-AB70-F0AC4280E512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84A3C-242C-47D4-A95D-ABF1F0893A8E}">
  <dimension ref="A1:L32"/>
  <sheetViews>
    <sheetView rightToLeft="1" workbookViewId="0">
      <selection activeCell="A7" sqref="A7"/>
    </sheetView>
  </sheetViews>
  <sheetFormatPr defaultRowHeight="14.25" x14ac:dyDescent="0.2"/>
  <cols>
    <col min="1" max="1" width="90.125" bestFit="1" customWidth="1"/>
  </cols>
  <sheetData>
    <row r="1" spans="1:12" ht="26.25" x14ac:dyDescent="0.2">
      <c r="A1" s="1"/>
      <c r="B1" s="2" t="s">
        <v>19</v>
      </c>
      <c r="C1" s="1"/>
      <c r="D1" s="1"/>
      <c r="E1" s="1"/>
      <c r="F1" s="1"/>
      <c r="G1" s="3"/>
      <c r="H1" s="4"/>
      <c r="I1" s="4"/>
      <c r="J1" s="3"/>
      <c r="K1" s="3"/>
      <c r="L1" s="3"/>
    </row>
    <row r="2" spans="1:12" ht="26.25" x14ac:dyDescent="0.2">
      <c r="A2" s="5"/>
      <c r="B2" s="5"/>
      <c r="C2" s="5"/>
      <c r="D2" s="5"/>
      <c r="E2" s="5"/>
      <c r="F2" s="5"/>
      <c r="G2" s="3"/>
      <c r="H2" s="4"/>
      <c r="I2" s="4"/>
      <c r="J2" s="3"/>
      <c r="K2" s="3"/>
      <c r="L2" s="3"/>
    </row>
    <row r="3" spans="1:12" ht="26.25" x14ac:dyDescent="0.25">
      <c r="A3" s="6" t="s">
        <v>20</v>
      </c>
      <c r="B3" s="7"/>
      <c r="C3" s="7"/>
      <c r="D3" s="8" t="str">
        <f>'[1]פרטי המדווח'!$E$6</f>
        <v>דן בדרום</v>
      </c>
      <c r="E3" s="6" t="s">
        <v>21</v>
      </c>
      <c r="F3" s="9">
        <f>'[1]פרטי המדווח'!$E$7</f>
        <v>515267953</v>
      </c>
      <c r="G3" s="3"/>
      <c r="H3" s="4"/>
      <c r="I3" s="4"/>
      <c r="J3" s="10"/>
      <c r="K3" s="11"/>
      <c r="L3" s="12"/>
    </row>
    <row r="4" spans="1:12" ht="26.25" x14ac:dyDescent="0.25">
      <c r="A4" s="6" t="s">
        <v>22</v>
      </c>
      <c r="B4" s="7"/>
      <c r="C4" s="7"/>
      <c r="D4" s="7"/>
      <c r="E4" s="13"/>
      <c r="F4" s="7"/>
      <c r="G4" s="3"/>
      <c r="H4" s="4"/>
      <c r="I4" s="4"/>
      <c r="J4" s="10"/>
      <c r="K4" s="11"/>
      <c r="L4" s="12"/>
    </row>
    <row r="5" spans="1:12" ht="26.25" x14ac:dyDescent="0.25">
      <c r="A5" s="14"/>
      <c r="B5" s="15"/>
      <c r="C5" s="11"/>
      <c r="D5" s="16"/>
      <c r="E5" s="16"/>
      <c r="F5" s="16"/>
      <c r="G5" s="3"/>
      <c r="H5" s="4"/>
      <c r="I5" s="4"/>
      <c r="J5" s="3"/>
      <c r="K5" s="3"/>
      <c r="L5" s="3"/>
    </row>
    <row r="6" spans="1:12" ht="26.25" x14ac:dyDescent="0.25">
      <c r="A6" s="17" t="s">
        <v>23</v>
      </c>
      <c r="B6" s="18"/>
      <c r="C6" s="18"/>
      <c r="D6" s="18"/>
      <c r="E6" s="19"/>
      <c r="F6" s="19"/>
      <c r="G6" s="3"/>
      <c r="H6" s="20" t="s">
        <v>24</v>
      </c>
      <c r="I6" s="20"/>
      <c r="J6" s="21"/>
      <c r="K6" s="3"/>
      <c r="L6" s="3"/>
    </row>
    <row r="7" spans="1:12" ht="111" thickBot="1" x14ac:dyDescent="0.25">
      <c r="A7" s="22" t="s">
        <v>25</v>
      </c>
      <c r="B7" s="22" t="s">
        <v>26</v>
      </c>
      <c r="C7" s="22" t="s">
        <v>27</v>
      </c>
      <c r="D7" s="22" t="s">
        <v>28</v>
      </c>
      <c r="E7" s="22" t="s">
        <v>29</v>
      </c>
      <c r="F7" s="23" t="s">
        <v>30</v>
      </c>
      <c r="G7" s="3"/>
      <c r="H7" s="24" t="s">
        <v>31</v>
      </c>
      <c r="I7" s="25" t="s">
        <v>32</v>
      </c>
      <c r="J7" s="26" t="s">
        <v>33</v>
      </c>
      <c r="K7" s="24" t="s">
        <v>34</v>
      </c>
      <c r="L7" s="24" t="s">
        <v>35</v>
      </c>
    </row>
    <row r="8" spans="1:12" ht="15" customHeight="1" thickBot="1" x14ac:dyDescent="0.3">
      <c r="A8" s="27">
        <v>45665</v>
      </c>
      <c r="B8" s="28">
        <v>1165239</v>
      </c>
      <c r="C8" s="29" t="s">
        <v>36</v>
      </c>
      <c r="D8" s="29" t="s">
        <v>36</v>
      </c>
      <c r="E8" s="30" t="s">
        <v>36</v>
      </c>
      <c r="F8" s="31"/>
      <c r="G8" s="3"/>
      <c r="H8" s="32" cm="1">
        <f t="array" ref="H8:I10">_xlfn.LET(_xlpm.רכבים,B8:B1007,_xlpm.יחודיים,_xlfn.UNIQUE(_xlpm.רכבים),_xlpm.ספירה,COUNTIF(_xlpm.רכבים,_xlpm.יחודיים),_xlfn._xlws.FILTER(_xlfn.HSTACK(_xlpm.יחודיים,_xlpm.ספירה),_xlpm.ספירה&gt;1))</f>
        <v>1165239</v>
      </c>
      <c r="I8" s="33">
        <v>2</v>
      </c>
      <c r="J8" s="35">
        <f>COUNT(B8:B2000)</f>
        <v>25</v>
      </c>
      <c r="K8" s="36">
        <f>COUNT(H8:H1000)</f>
        <v>3</v>
      </c>
      <c r="L8" s="35">
        <f>SUM(I8:I1000)</f>
        <v>6</v>
      </c>
    </row>
    <row r="9" spans="1:12" ht="15" customHeight="1" thickBot="1" x14ac:dyDescent="0.25">
      <c r="A9" s="27">
        <v>45674</v>
      </c>
      <c r="B9" s="28">
        <v>2657339</v>
      </c>
      <c r="C9" s="29" t="s">
        <v>36</v>
      </c>
      <c r="D9" s="29" t="s">
        <v>36</v>
      </c>
      <c r="E9" s="30" t="s">
        <v>36</v>
      </c>
      <c r="F9" s="37"/>
      <c r="G9" s="3"/>
      <c r="H9" s="32">
        <v>2658239</v>
      </c>
      <c r="I9" s="34">
        <v>2</v>
      </c>
      <c r="J9" s="4"/>
      <c r="K9" s="32"/>
      <c r="L9" s="14"/>
    </row>
    <row r="10" spans="1:12" ht="15" customHeight="1" thickBot="1" x14ac:dyDescent="0.25">
      <c r="A10" s="27">
        <v>45678</v>
      </c>
      <c r="B10" s="38">
        <v>9679037</v>
      </c>
      <c r="C10" s="29" t="s">
        <v>36</v>
      </c>
      <c r="D10" s="29" t="s">
        <v>36</v>
      </c>
      <c r="E10" s="30" t="s">
        <v>36</v>
      </c>
      <c r="F10" s="37"/>
      <c r="G10" s="3"/>
      <c r="H10" s="32">
        <v>1163139</v>
      </c>
      <c r="I10" s="34">
        <v>2</v>
      </c>
      <c r="J10" s="4"/>
      <c r="K10" s="32"/>
      <c r="L10" s="14"/>
    </row>
    <row r="11" spans="1:12" ht="15" customHeight="1" thickBot="1" x14ac:dyDescent="0.25">
      <c r="A11" s="27">
        <v>45688</v>
      </c>
      <c r="B11" s="28">
        <v>9676637</v>
      </c>
      <c r="C11" s="29" t="s">
        <v>36</v>
      </c>
      <c r="D11" s="29" t="s">
        <v>36</v>
      </c>
      <c r="E11" s="30" t="s">
        <v>36</v>
      </c>
      <c r="F11" s="37"/>
      <c r="G11" s="3"/>
      <c r="H11" s="32"/>
      <c r="I11" s="34"/>
      <c r="J11" s="4"/>
      <c r="K11" s="32"/>
      <c r="L11" s="14"/>
    </row>
    <row r="12" spans="1:12" ht="15" customHeight="1" thickBot="1" x14ac:dyDescent="0.25">
      <c r="A12" s="27">
        <v>45704</v>
      </c>
      <c r="B12" s="28">
        <v>2658239</v>
      </c>
      <c r="C12" s="29" t="s">
        <v>36</v>
      </c>
      <c r="D12" s="29" t="s">
        <v>36</v>
      </c>
      <c r="E12" s="30" t="s">
        <v>36</v>
      </c>
      <c r="F12" s="37"/>
      <c r="G12" s="3"/>
      <c r="H12" s="32"/>
      <c r="I12" s="34"/>
      <c r="J12" s="4"/>
      <c r="K12" s="32"/>
      <c r="L12" s="14"/>
    </row>
    <row r="13" spans="1:12" ht="15" customHeight="1" thickBot="1" x14ac:dyDescent="0.25">
      <c r="A13" s="27">
        <v>45714</v>
      </c>
      <c r="B13" s="28">
        <v>53104203</v>
      </c>
      <c r="C13" s="29" t="s">
        <v>36</v>
      </c>
      <c r="D13" s="29" t="s">
        <v>36</v>
      </c>
      <c r="E13" s="30" t="s">
        <v>36</v>
      </c>
      <c r="F13" s="37"/>
      <c r="G13" s="3"/>
      <c r="H13" s="32"/>
      <c r="I13" s="34"/>
      <c r="J13" s="14"/>
      <c r="K13" s="39"/>
      <c r="L13" s="14"/>
    </row>
    <row r="14" spans="1:12" ht="15" customHeight="1" thickBot="1" x14ac:dyDescent="0.25">
      <c r="A14" s="27">
        <v>45727</v>
      </c>
      <c r="B14" s="28">
        <v>9287801</v>
      </c>
      <c r="C14" s="29" t="s">
        <v>36</v>
      </c>
      <c r="D14" s="29" t="s">
        <v>36</v>
      </c>
      <c r="E14" s="30" t="s">
        <v>36</v>
      </c>
      <c r="F14" s="37"/>
      <c r="G14" s="3"/>
      <c r="H14" s="32"/>
      <c r="I14" s="34"/>
      <c r="J14" s="14"/>
      <c r="K14" s="39"/>
      <c r="L14" s="14"/>
    </row>
    <row r="15" spans="1:12" ht="15" customHeight="1" thickBot="1" x14ac:dyDescent="0.25">
      <c r="A15" s="27">
        <v>45758</v>
      </c>
      <c r="B15" s="28">
        <v>2658239</v>
      </c>
      <c r="C15" s="29" t="s">
        <v>36</v>
      </c>
      <c r="D15" s="29" t="s">
        <v>36</v>
      </c>
      <c r="E15" s="30" t="s">
        <v>36</v>
      </c>
      <c r="F15" s="37"/>
      <c r="G15" s="3"/>
      <c r="H15" s="32"/>
      <c r="I15" s="34"/>
      <c r="J15" s="14"/>
      <c r="K15" s="39"/>
      <c r="L15" s="14"/>
    </row>
    <row r="16" spans="1:12" ht="15" customHeight="1" thickBot="1" x14ac:dyDescent="0.25">
      <c r="A16" s="27">
        <v>45764</v>
      </c>
      <c r="B16" s="28">
        <v>53150903</v>
      </c>
      <c r="C16" s="29" t="s">
        <v>36</v>
      </c>
      <c r="D16" s="29" t="s">
        <v>36</v>
      </c>
      <c r="E16" s="30" t="s">
        <v>36</v>
      </c>
      <c r="F16" s="37"/>
      <c r="G16" s="3"/>
      <c r="H16" s="32"/>
      <c r="I16" s="34"/>
      <c r="J16" s="14"/>
      <c r="K16" s="39"/>
      <c r="L16" s="14"/>
    </row>
    <row r="17" spans="1:12" ht="15" customHeight="1" thickBot="1" x14ac:dyDescent="0.25">
      <c r="A17" s="27">
        <v>45772</v>
      </c>
      <c r="B17" s="28">
        <v>1163139</v>
      </c>
      <c r="C17" s="29" t="s">
        <v>36</v>
      </c>
      <c r="D17" s="29" t="s">
        <v>36</v>
      </c>
      <c r="E17" s="30" t="s">
        <v>36</v>
      </c>
      <c r="F17" s="37"/>
      <c r="G17" s="3"/>
      <c r="H17" s="32"/>
      <c r="I17" s="34"/>
      <c r="J17" s="14"/>
      <c r="K17" s="39"/>
      <c r="L17" s="14"/>
    </row>
    <row r="18" spans="1:12" ht="15" customHeight="1" thickBot="1" x14ac:dyDescent="0.25">
      <c r="A18" s="27">
        <v>45775</v>
      </c>
      <c r="B18" s="28">
        <v>1166739</v>
      </c>
      <c r="C18" s="29" t="s">
        <v>36</v>
      </c>
      <c r="D18" s="29" t="s">
        <v>36</v>
      </c>
      <c r="E18" s="30" t="s">
        <v>36</v>
      </c>
      <c r="F18" s="37"/>
      <c r="G18" s="3"/>
      <c r="H18" s="32"/>
      <c r="I18" s="34"/>
      <c r="J18" s="14"/>
      <c r="K18" s="39"/>
      <c r="L18" s="14"/>
    </row>
    <row r="19" spans="1:12" ht="15" customHeight="1" thickBot="1" x14ac:dyDescent="0.25">
      <c r="A19" s="27">
        <v>45783</v>
      </c>
      <c r="B19" s="28">
        <v>1165339</v>
      </c>
      <c r="C19" s="29" t="s">
        <v>36</v>
      </c>
      <c r="D19" s="29" t="s">
        <v>36</v>
      </c>
      <c r="E19" s="30" t="s">
        <v>36</v>
      </c>
      <c r="F19" s="37"/>
      <c r="G19" s="3"/>
      <c r="H19" s="32"/>
      <c r="I19" s="34"/>
      <c r="J19" s="14"/>
      <c r="K19" s="39"/>
      <c r="L19" s="14"/>
    </row>
    <row r="20" spans="1:12" ht="15" customHeight="1" thickBot="1" x14ac:dyDescent="0.25">
      <c r="A20" s="27">
        <v>45783</v>
      </c>
      <c r="B20" s="28">
        <v>1165839</v>
      </c>
      <c r="C20" s="29" t="s">
        <v>36</v>
      </c>
      <c r="D20" s="29" t="s">
        <v>36</v>
      </c>
      <c r="E20" s="30" t="s">
        <v>36</v>
      </c>
      <c r="F20" s="37"/>
      <c r="G20" s="3"/>
      <c r="H20" s="32"/>
      <c r="I20" s="34"/>
      <c r="J20" s="14"/>
      <c r="K20" s="39"/>
      <c r="L20" s="14"/>
    </row>
    <row r="21" spans="1:12" ht="15" customHeight="1" thickBot="1" x14ac:dyDescent="0.25">
      <c r="A21" s="27">
        <v>45799</v>
      </c>
      <c r="B21" s="28">
        <v>1165239</v>
      </c>
      <c r="C21" s="29" t="s">
        <v>36</v>
      </c>
      <c r="D21" s="29" t="s">
        <v>36</v>
      </c>
      <c r="E21" s="30" t="s">
        <v>36</v>
      </c>
      <c r="F21" s="37"/>
      <c r="G21" s="3"/>
      <c r="H21" s="32"/>
      <c r="I21" s="34"/>
      <c r="J21" s="14"/>
      <c r="K21" s="39"/>
      <c r="L21" s="14"/>
    </row>
    <row r="22" spans="1:12" ht="15" customHeight="1" thickBot="1" x14ac:dyDescent="0.25">
      <c r="A22" s="27">
        <v>45805</v>
      </c>
      <c r="B22" s="28">
        <v>1166639</v>
      </c>
      <c r="C22" s="29" t="s">
        <v>36</v>
      </c>
      <c r="D22" s="29" t="s">
        <v>36</v>
      </c>
      <c r="E22" s="30" t="s">
        <v>36</v>
      </c>
      <c r="F22" s="37"/>
      <c r="G22" s="3"/>
      <c r="H22" s="32"/>
      <c r="I22" s="34"/>
      <c r="J22" s="14"/>
      <c r="K22" s="39"/>
      <c r="L22" s="14"/>
    </row>
    <row r="23" spans="1:12" ht="15" customHeight="1" thickBot="1" x14ac:dyDescent="0.25">
      <c r="A23" s="27">
        <v>45805</v>
      </c>
      <c r="B23" s="28">
        <v>1163839</v>
      </c>
      <c r="C23" s="29" t="s">
        <v>36</v>
      </c>
      <c r="D23" s="29" t="s">
        <v>36</v>
      </c>
      <c r="E23" s="30" t="s">
        <v>36</v>
      </c>
      <c r="F23" s="37"/>
      <c r="G23" s="3"/>
      <c r="H23" s="32"/>
      <c r="I23" s="34"/>
      <c r="J23" s="14"/>
      <c r="K23" s="39"/>
      <c r="L23" s="14"/>
    </row>
    <row r="24" spans="1:12" ht="15" customHeight="1" thickBot="1" x14ac:dyDescent="0.25">
      <c r="A24" s="27">
        <v>45861</v>
      </c>
      <c r="B24" s="28">
        <v>7295652</v>
      </c>
      <c r="C24" s="29" t="s">
        <v>36</v>
      </c>
      <c r="D24" s="29" t="s">
        <v>36</v>
      </c>
      <c r="E24" s="30" t="s">
        <v>36</v>
      </c>
      <c r="F24" s="37"/>
      <c r="G24" s="3"/>
      <c r="H24" s="32"/>
      <c r="I24" s="34"/>
      <c r="J24" s="14"/>
      <c r="K24" s="39"/>
      <c r="L24" s="14"/>
    </row>
    <row r="25" spans="1:12" ht="15" customHeight="1" thickBot="1" x14ac:dyDescent="0.25">
      <c r="A25" s="27">
        <v>45869</v>
      </c>
      <c r="B25" s="28">
        <v>7299752</v>
      </c>
      <c r="C25" s="29" t="s">
        <v>36</v>
      </c>
      <c r="D25" s="29" t="s">
        <v>36</v>
      </c>
      <c r="E25" s="30" t="s">
        <v>36</v>
      </c>
      <c r="F25" s="37"/>
      <c r="G25" s="3"/>
      <c r="H25" s="32"/>
      <c r="I25" s="34"/>
      <c r="J25" s="14"/>
      <c r="K25" s="39"/>
      <c r="L25" s="14"/>
    </row>
    <row r="26" spans="1:12" ht="15" customHeight="1" thickBot="1" x14ac:dyDescent="0.25">
      <c r="A26" s="27">
        <v>45903</v>
      </c>
      <c r="B26" s="28">
        <v>1163139</v>
      </c>
      <c r="C26" s="29" t="s">
        <v>36</v>
      </c>
      <c r="D26" s="29" t="s">
        <v>36</v>
      </c>
      <c r="E26" s="30" t="s">
        <v>36</v>
      </c>
      <c r="F26" s="37"/>
      <c r="G26" s="3"/>
      <c r="H26" s="32"/>
      <c r="I26" s="34"/>
      <c r="J26" s="14"/>
      <c r="K26" s="39"/>
      <c r="L26" s="14"/>
    </row>
    <row r="27" spans="1:12" ht="15" customHeight="1" thickBot="1" x14ac:dyDescent="0.25">
      <c r="A27" s="27">
        <v>45905</v>
      </c>
      <c r="B27" s="28">
        <v>14932702</v>
      </c>
      <c r="C27" s="29" t="s">
        <v>36</v>
      </c>
      <c r="D27" s="29" t="s">
        <v>36</v>
      </c>
      <c r="E27" s="30" t="s">
        <v>36</v>
      </c>
      <c r="F27" s="37"/>
      <c r="G27" s="3"/>
      <c r="H27" s="32"/>
      <c r="I27" s="34"/>
      <c r="J27" s="14"/>
      <c r="K27" s="39"/>
      <c r="L27" s="14"/>
    </row>
    <row r="28" spans="1:12" ht="15" customHeight="1" thickBot="1" x14ac:dyDescent="0.25">
      <c r="A28" s="27">
        <v>45950</v>
      </c>
      <c r="B28" s="28">
        <v>1163639</v>
      </c>
      <c r="C28" s="29" t="s">
        <v>36</v>
      </c>
      <c r="D28" s="29" t="s">
        <v>36</v>
      </c>
      <c r="E28" s="30" t="s">
        <v>36</v>
      </c>
      <c r="F28" s="37"/>
      <c r="G28" s="3"/>
      <c r="H28" s="32"/>
      <c r="I28" s="34"/>
      <c r="J28" s="14"/>
      <c r="K28" s="39"/>
      <c r="L28" s="14"/>
    </row>
    <row r="29" spans="1:12" ht="15" customHeight="1" thickBot="1" x14ac:dyDescent="0.3">
      <c r="A29" s="27">
        <v>45952</v>
      </c>
      <c r="B29" s="40">
        <v>1164339</v>
      </c>
      <c r="C29" s="29" t="s">
        <v>36</v>
      </c>
      <c r="D29" s="29" t="s">
        <v>36</v>
      </c>
      <c r="E29" s="30" t="s">
        <v>36</v>
      </c>
      <c r="F29" s="37"/>
      <c r="G29" s="3"/>
      <c r="H29" s="32"/>
      <c r="I29" s="34"/>
      <c r="J29" s="14"/>
      <c r="K29" s="39"/>
      <c r="L29" s="14"/>
    </row>
    <row r="30" spans="1:12" ht="15" customHeight="1" thickBot="1" x14ac:dyDescent="0.25">
      <c r="A30" s="27">
        <v>45996</v>
      </c>
      <c r="B30" s="28">
        <v>14916902</v>
      </c>
      <c r="C30" s="29" t="s">
        <v>36</v>
      </c>
      <c r="D30" s="29" t="s">
        <v>36</v>
      </c>
      <c r="E30" s="30" t="s">
        <v>36</v>
      </c>
      <c r="F30" s="37"/>
      <c r="G30" s="3"/>
      <c r="H30" s="32"/>
      <c r="I30" s="34"/>
      <c r="J30" s="14"/>
      <c r="K30" s="39"/>
      <c r="L30" s="14"/>
    </row>
    <row r="31" spans="1:12" ht="15" customHeight="1" thickBot="1" x14ac:dyDescent="0.25">
      <c r="A31" s="27">
        <v>45999</v>
      </c>
      <c r="B31" s="28">
        <v>1164739</v>
      </c>
      <c r="C31" s="29" t="s">
        <v>36</v>
      </c>
      <c r="D31" s="29" t="s">
        <v>36</v>
      </c>
      <c r="E31" s="30" t="s">
        <v>36</v>
      </c>
      <c r="F31" s="37"/>
      <c r="G31" s="3"/>
      <c r="H31" s="32"/>
      <c r="I31" s="34"/>
      <c r="J31" s="14"/>
      <c r="K31" s="39"/>
      <c r="L31" s="14"/>
    </row>
    <row r="32" spans="1:12" ht="15" customHeight="1" thickBot="1" x14ac:dyDescent="0.3">
      <c r="A32" s="27">
        <v>46007</v>
      </c>
      <c r="B32" s="41">
        <v>9676937</v>
      </c>
      <c r="C32" s="29" t="s">
        <v>36</v>
      </c>
      <c r="D32" s="29" t="s">
        <v>36</v>
      </c>
      <c r="E32" s="30" t="s">
        <v>36</v>
      </c>
      <c r="F32" s="37"/>
      <c r="G32" s="3"/>
      <c r="H32" s="32"/>
      <c r="I32" s="34"/>
      <c r="J32" s="14"/>
      <c r="K32" s="39"/>
      <c r="L32" s="14"/>
    </row>
  </sheetData>
  <sheetProtection algorithmName="SHA-512" hashValue="wPePOKTlpZ5wJXCNFks69uGKxD86YZYNwjBI9III77rXqiJn7LujnQbA0+IAfe6nR05pRzyAB/erkaUFp3roVA==" saltValue="JSDJgSIEchoGdifcjZ45OA==" spinCount="100000" sheet="1" objects="1" scenarios="1"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073BC-CCE9-4579-A623-22478F237375}">
  <dimension ref="A1:B13"/>
  <sheetViews>
    <sheetView rightToLeft="1" workbookViewId="0">
      <selection activeCell="A31" sqref="A31"/>
    </sheetView>
  </sheetViews>
  <sheetFormatPr defaultRowHeight="14.25" x14ac:dyDescent="0.2"/>
  <cols>
    <col min="1" max="1" width="63.125" bestFit="1" customWidth="1"/>
    <col min="2" max="2" width="9.875" bestFit="1" customWidth="1"/>
  </cols>
  <sheetData>
    <row r="1" spans="1:2" ht="21" x14ac:dyDescent="0.2">
      <c r="A1" s="42" t="s">
        <v>37</v>
      </c>
      <c r="B1" s="42"/>
    </row>
    <row r="2" spans="1:2" ht="18.75" x14ac:dyDescent="0.25">
      <c r="A2" s="15"/>
      <c r="B2" s="11"/>
    </row>
    <row r="3" spans="1:2" ht="15.75" x14ac:dyDescent="0.2">
      <c r="A3" s="6" t="s">
        <v>20</v>
      </c>
      <c r="B3" s="6" t="str">
        <f>'[1]פרטי המדווח'!$E$6</f>
        <v>דן בדרום</v>
      </c>
    </row>
    <row r="4" spans="1:2" ht="15.75" x14ac:dyDescent="0.2">
      <c r="A4" s="6" t="s">
        <v>21</v>
      </c>
      <c r="B4" s="6">
        <f>'[1]פרטי המדווח'!$E$7</f>
        <v>515267953</v>
      </c>
    </row>
    <row r="5" spans="1:2" ht="18.75" x14ac:dyDescent="0.2">
      <c r="A5" s="6" t="s">
        <v>22</v>
      </c>
      <c r="B5" s="43"/>
    </row>
    <row r="6" spans="1:2" ht="18.75" x14ac:dyDescent="0.2">
      <c r="A6" s="44"/>
      <c r="B6" s="44"/>
    </row>
    <row r="7" spans="1:2" ht="15.75" x14ac:dyDescent="0.2">
      <c r="A7" s="45" t="s">
        <v>38</v>
      </c>
      <c r="B7" s="46"/>
    </row>
    <row r="8" spans="1:2" ht="18.75" x14ac:dyDescent="0.2">
      <c r="A8" s="47" t="s">
        <v>39</v>
      </c>
      <c r="B8" s="48" t="s">
        <v>40</v>
      </c>
    </row>
    <row r="9" spans="1:2" ht="15.75" x14ac:dyDescent="0.2">
      <c r="A9" s="49" t="s">
        <v>41</v>
      </c>
      <c r="B9" s="50">
        <v>613</v>
      </c>
    </row>
    <row r="10" spans="1:2" ht="15.75" x14ac:dyDescent="0.2">
      <c r="A10" s="49" t="s">
        <v>42</v>
      </c>
      <c r="B10" s="50">
        <v>60</v>
      </c>
    </row>
    <row r="11" spans="1:2" ht="15.75" x14ac:dyDescent="0.2">
      <c r="A11" s="49" t="s">
        <v>43</v>
      </c>
      <c r="B11" s="50">
        <v>596</v>
      </c>
    </row>
    <row r="12" spans="1:2" ht="15.75" x14ac:dyDescent="0.2">
      <c r="A12" s="49" t="s">
        <v>44</v>
      </c>
      <c r="B12" s="50">
        <v>457</v>
      </c>
    </row>
    <row r="13" spans="1:2" ht="15.75" x14ac:dyDescent="0.2">
      <c r="A13" s="51" t="s">
        <v>45</v>
      </c>
      <c r="B13" s="52">
        <f>(B11+B12+B10)/B9</f>
        <v>1.8156606851549755</v>
      </c>
    </row>
  </sheetData>
  <dataValidations count="1">
    <dataValidation type="decimal" allowBlank="1" showErrorMessage="1" sqref="B9:B12" xr:uid="{3B131562-8AE4-40AE-8992-C90C87241A01}">
      <formula1>0</formula1>
      <formula2>5000</formula2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7D648-6F59-4E9E-BDB6-BEBCA981AE88}">
  <dimension ref="A1:O42"/>
  <sheetViews>
    <sheetView rightToLeft="1" zoomScale="85" zoomScaleNormal="85" workbookViewId="0">
      <selection activeCell="E12" sqref="E12"/>
    </sheetView>
  </sheetViews>
  <sheetFormatPr defaultColWidth="20.25" defaultRowHeight="14.25" x14ac:dyDescent="0.2"/>
  <cols>
    <col min="10" max="10" width="24.25" bestFit="1" customWidth="1"/>
  </cols>
  <sheetData>
    <row r="1" spans="1:14" ht="26.25" x14ac:dyDescent="0.35">
      <c r="A1" s="53" t="s">
        <v>20</v>
      </c>
      <c r="B1" s="54"/>
      <c r="C1" s="54"/>
      <c r="D1" s="55" t="str">
        <f>'[1]פרטי המדווח'!$E$6</f>
        <v>דן בדרום</v>
      </c>
      <c r="E1" s="53" t="s">
        <v>21</v>
      </c>
      <c r="F1" s="56">
        <f>'[1]פרטי המדווח'!$E$7</f>
        <v>515267953</v>
      </c>
      <c r="G1" s="54"/>
      <c r="H1" s="54"/>
      <c r="I1" s="57"/>
      <c r="J1" s="57"/>
      <c r="K1" s="57"/>
      <c r="L1" s="58"/>
      <c r="M1" s="58"/>
      <c r="N1" s="58"/>
    </row>
    <row r="2" spans="1:14" ht="26.25" x14ac:dyDescent="0.35">
      <c r="A2" s="53" t="s">
        <v>22</v>
      </c>
      <c r="B2" s="54"/>
      <c r="C2" s="54"/>
      <c r="D2" s="54"/>
      <c r="E2" s="59"/>
      <c r="F2" s="54"/>
      <c r="G2" s="54"/>
      <c r="H2" s="54"/>
      <c r="I2" s="57"/>
      <c r="J2" s="57"/>
      <c r="K2" s="57"/>
      <c r="L2" s="58"/>
      <c r="M2" s="58"/>
      <c r="N2" s="58"/>
    </row>
    <row r="3" spans="1:14" ht="29.25" thickBot="1" x14ac:dyDescent="0.3">
      <c r="A3" s="60" t="s">
        <v>46</v>
      </c>
      <c r="B3" s="61"/>
      <c r="C3" s="61"/>
      <c r="D3" s="62"/>
      <c r="E3" s="62"/>
      <c r="F3" s="62"/>
      <c r="G3" s="62"/>
      <c r="H3" s="62"/>
      <c r="I3" s="62"/>
      <c r="J3" s="62"/>
      <c r="K3" s="62"/>
      <c r="L3" s="62"/>
      <c r="M3" s="63" t="s">
        <v>47</v>
      </c>
      <c r="N3" s="64"/>
    </row>
    <row r="4" spans="1:14" ht="140.25" thickBot="1" x14ac:dyDescent="0.4">
      <c r="A4" s="65" t="s">
        <v>48</v>
      </c>
      <c r="B4" s="66" t="s">
        <v>49</v>
      </c>
      <c r="C4" s="67" t="s">
        <v>1</v>
      </c>
      <c r="D4" s="67" t="s">
        <v>50</v>
      </c>
      <c r="E4" s="67" t="s">
        <v>51</v>
      </c>
      <c r="F4" s="68" t="s">
        <v>52</v>
      </c>
      <c r="G4" s="69"/>
      <c r="H4" s="70" t="s">
        <v>53</v>
      </c>
      <c r="I4" s="71" t="s">
        <v>54</v>
      </c>
      <c r="J4" s="72" t="s">
        <v>55</v>
      </c>
      <c r="K4" s="72" t="s">
        <v>56</v>
      </c>
      <c r="L4" s="69"/>
      <c r="M4" s="73" t="s">
        <v>57</v>
      </c>
      <c r="N4" s="74" t="s">
        <v>58</v>
      </c>
    </row>
    <row r="5" spans="1:14" ht="21" x14ac:dyDescent="0.35">
      <c r="A5" s="75">
        <f>IF(ISERROR(LARGE('[1]דיווח פרטני'!$E$6:$E$2559, 1))," ",LARGE('[1]דיווח פרטני'!$E$6:$E$2559, 1))</f>
        <v>2025</v>
      </c>
      <c r="B5" s="76">
        <f>COUNTIFS('[1]דיווח פרטני'!$E:$E,$A5,'[1]דיווח פרטני'!$C:$C,B$4)</f>
        <v>0</v>
      </c>
      <c r="C5" s="77">
        <f>COUNTIFS('[1]דיווח פרטני'!$E:$E,$A5,'[1]דיווח פרטני'!$C:$C,C$4)</f>
        <v>23</v>
      </c>
      <c r="D5" s="77">
        <f>COUNTIFS('[1]דיווח פרטני'!$E:$E,$A5,'[1]דיווח פרטני'!$C:$C,D$4)</f>
        <v>0</v>
      </c>
      <c r="E5" s="77">
        <f>COUNTIFS('[1]דיווח פרטני'!$E:$E,$A5,'[1]דיווח פרטני'!$C:$C,E$4)</f>
        <v>0</v>
      </c>
      <c r="F5" s="78">
        <f t="shared" ref="F5:F26" si="0">SUM(B5:E5)</f>
        <v>23</v>
      </c>
      <c r="G5" s="69"/>
      <c r="H5" s="79" t="str">
        <f>[1]גיליון3!T15</f>
        <v>Pre-Euro</v>
      </c>
      <c r="I5" s="80">
        <f>COUNTIF('[1]דיווח פרטני'!$G:$G, H5)</f>
        <v>0</v>
      </c>
      <c r="J5" s="81" t="s">
        <v>59</v>
      </c>
      <c r="K5" s="82">
        <f>COUNTIF('[1]דיווח פרטני'!$D:$D, J5)</f>
        <v>0</v>
      </c>
      <c r="L5" s="69"/>
      <c r="M5" s="83">
        <f>IF('[1]דיווח רכש מאופס פליטות- תח"צ'!I12="","",'[1]דיווח רכש מאופס פליטות- תח"צ'!I12)</f>
        <v>2024</v>
      </c>
      <c r="N5" s="84">
        <f>IF('[1]דיווח רכש מאופס פליטות- תח"צ'!P12="","",'[1]דיווח רכש מאופס פליטות- תח"צ'!P12)</f>
        <v>0</v>
      </c>
    </row>
    <row r="6" spans="1:14" ht="21" x14ac:dyDescent="0.35">
      <c r="A6" s="85">
        <f>IF(ISERROR(LARGE('[1]דיווח פרטני'!$E$6:$E$2559, SUM($F$5:F5)+1))," ",LARGE('[1]דיווח פרטני'!$E$6:$E$2559, SUM($F$5:F5)+1))</f>
        <v>2025</v>
      </c>
      <c r="B6" s="76">
        <f>COUNTIFS('[1]דיווח פרטני'!$E:$E,$A6,'[1]דיווח פרטני'!$C:$C,B$4)</f>
        <v>0</v>
      </c>
      <c r="C6" s="77">
        <f>COUNTIFS('[1]דיווח פרטני'!$E:$E,$A6,'[1]דיווח פרטני'!$C:$C,C$4)</f>
        <v>23</v>
      </c>
      <c r="D6" s="77">
        <f>COUNTIFS('[1]דיווח פרטני'!$E:$E,$A6,'[1]דיווח פרטני'!$C:$C,D$4)</f>
        <v>0</v>
      </c>
      <c r="E6" s="77">
        <f>COUNTIFS('[1]דיווח פרטני'!$E:$E,$A6,'[1]דיווח פרטני'!$C:$C,E$4)</f>
        <v>0</v>
      </c>
      <c r="F6" s="86">
        <f t="shared" si="0"/>
        <v>23</v>
      </c>
      <c r="G6" s="69"/>
      <c r="H6" s="79" t="str">
        <f>[1]גיליון3!T16</f>
        <v>Euro I</v>
      </c>
      <c r="I6" s="80">
        <f>COUNTIF('[1]דיווח פרטני'!$G:$G, H6)</f>
        <v>0</v>
      </c>
      <c r="J6" s="81" t="s">
        <v>12</v>
      </c>
      <c r="K6" s="82">
        <f>COUNTIF('[1]דיווח פרטני'!$D:$D, J6)</f>
        <v>61</v>
      </c>
      <c r="L6" s="69"/>
      <c r="M6" s="83">
        <f>IF('[1]דיווח רכש מאופס פליטות- תח"צ'!I13="","",'[1]דיווח רכש מאופס פליטות- תח"צ'!I13)</f>
        <v>2025</v>
      </c>
      <c r="N6" s="84">
        <f>IF('[1]דיווח רכש מאופס פליטות- תח"צ'!P13="","",'[1]דיווח רכש מאופס פליטות- תח"צ'!P13)</f>
        <v>0.70129870129870131</v>
      </c>
    </row>
    <row r="7" spans="1:14" ht="21" x14ac:dyDescent="0.35">
      <c r="A7" s="85">
        <f>IF(ISERROR(LARGE('[1]דיווח פרטני'!$E$6:$E$2559, SUM($F$5:F6)+1))," ",LARGE('[1]דיווח פרטני'!$E$6:$E$2559, SUM($F$5:F6)+1))</f>
        <v>2024</v>
      </c>
      <c r="B7" s="76">
        <f>COUNTIFS('[1]דיווח פרטני'!$E:$E,$A7,'[1]דיווח פרטני'!$C:$C,B$4)</f>
        <v>0</v>
      </c>
      <c r="C7" s="77">
        <f>COUNTIFS('[1]דיווח פרטני'!$E:$E,$A7,'[1]דיווח פרטני'!$C:$C,C$4)</f>
        <v>10</v>
      </c>
      <c r="D7" s="77">
        <f>COUNTIFS('[1]דיווח פרטני'!$E:$E,$A7,'[1]דיווח פרטני'!$C:$C,D$4)</f>
        <v>0</v>
      </c>
      <c r="E7" s="77">
        <f>COUNTIFS('[1]דיווח פרטני'!$E:$E,$A7,'[1]דיווח פרטני'!$C:$C,E$4)</f>
        <v>0</v>
      </c>
      <c r="F7" s="86">
        <f t="shared" si="0"/>
        <v>10</v>
      </c>
      <c r="G7" s="69"/>
      <c r="H7" s="79" t="str">
        <f>[1]גיליון3!T17</f>
        <v>Euro II</v>
      </c>
      <c r="I7" s="80">
        <f>COUNTIF('[1]דיווח פרטני'!$G:$G, H7)</f>
        <v>0</v>
      </c>
      <c r="J7" s="81" t="s">
        <v>2</v>
      </c>
      <c r="K7" s="82">
        <f>COUNTIF('[1]דיווח פרטני'!$D:$D, J7)</f>
        <v>433</v>
      </c>
      <c r="L7" s="69"/>
      <c r="M7" s="83" t="str">
        <f>IF('[1]דיווח רכש מאופס פליטות- תח"צ'!I14="","",'[1]דיווח רכש מאופס פליטות- תח"צ'!I14)</f>
        <v/>
      </c>
      <c r="N7" s="84" t="str">
        <f>IF('[1]דיווח רכש מאופס פליטות- תח"צ'!P14="","",'[1]דיווח רכש מאופס פליטות- תח"צ'!P14)</f>
        <v/>
      </c>
    </row>
    <row r="8" spans="1:14" ht="21" x14ac:dyDescent="0.35">
      <c r="A8" s="85">
        <f>IF(ISERROR(LARGE('[1]דיווח פרטני'!$E$6:$E$2559, SUM($F$5:F7)+1))," ",LARGE('[1]דיווח פרטני'!$E$6:$E$2559, SUM($F$5:F7)+1))</f>
        <v>2024</v>
      </c>
      <c r="B8" s="76">
        <f>COUNTIFS('[1]דיווח פרטני'!$E:$E,$A8,'[1]דיווח פרטני'!$C:$C,B$4)</f>
        <v>0</v>
      </c>
      <c r="C8" s="77">
        <f>COUNTIFS('[1]דיווח פרטני'!$E:$E,$A8,'[1]דיווח פרטני'!$C:$C,C$4)</f>
        <v>10</v>
      </c>
      <c r="D8" s="77">
        <f>COUNTIFS('[1]דיווח פרטני'!$E:$E,$A8,'[1]דיווח פרטני'!$C:$C,D$4)</f>
        <v>0</v>
      </c>
      <c r="E8" s="77">
        <f>COUNTIFS('[1]דיווח פרטני'!$E:$E,$A8,'[1]דיווח פרטני'!$C:$C,E$4)</f>
        <v>0</v>
      </c>
      <c r="F8" s="86">
        <f t="shared" si="0"/>
        <v>10</v>
      </c>
      <c r="G8" s="69"/>
      <c r="H8" s="79" t="str">
        <f>[1]גיליון3!T18</f>
        <v>Euro II 98% עם מסנן</v>
      </c>
      <c r="I8" s="80">
        <f>COUNTIF('[1]דיווח פרטני'!$G:$G, H8)</f>
        <v>0</v>
      </c>
      <c r="J8" s="81" t="s">
        <v>60</v>
      </c>
      <c r="K8" s="82">
        <f>COUNTIF('[1]דיווח פרטני'!$D:$D, J8)</f>
        <v>0</v>
      </c>
      <c r="L8" s="69"/>
      <c r="M8" s="83" t="str">
        <f>IF('[1]דיווח רכש מאופס פליטות- תח"צ'!I15="","",'[1]דיווח רכש מאופס פליטות- תח"צ'!I15)</f>
        <v/>
      </c>
      <c r="N8" s="84" t="str">
        <f>IF('[1]דיווח רכש מאופס פליטות- תח"צ'!P15="","",'[1]דיווח רכש מאופס פליטות- תח"צ'!P15)</f>
        <v/>
      </c>
    </row>
    <row r="9" spans="1:14" ht="21" x14ac:dyDescent="0.35">
      <c r="A9" s="85">
        <f>IF(ISERROR(LARGE('[1]דיווח פרטני'!$E$6:$E$2559, SUM($F$5:F8)+1))," ",LARGE('[1]דיווח פרטני'!$E$6:$E$2559, SUM($F$5:F8)+1))</f>
        <v>2024</v>
      </c>
      <c r="B9" s="76">
        <f>COUNTIFS('[1]דיווח פרטני'!$E:$E,$A9,'[1]דיווח פרטני'!$C:$C,B$4)</f>
        <v>0</v>
      </c>
      <c r="C9" s="77">
        <f>COUNTIFS('[1]דיווח פרטני'!$E:$E,$A9,'[1]דיווח פרטני'!$C:$C,C$4)</f>
        <v>10</v>
      </c>
      <c r="D9" s="77">
        <f>COUNTIFS('[1]דיווח פרטני'!$E:$E,$A9,'[1]דיווח פרטני'!$C:$C,D$4)</f>
        <v>0</v>
      </c>
      <c r="E9" s="77">
        <f>COUNTIFS('[1]דיווח פרטני'!$E:$E,$A9,'[1]דיווח פרטני'!$C:$C,E$4)</f>
        <v>0</v>
      </c>
      <c r="F9" s="86">
        <f t="shared" si="0"/>
        <v>10</v>
      </c>
      <c r="G9" s="69"/>
      <c r="H9" s="79" t="str">
        <f>[1]גיליון3!T19</f>
        <v>Euro III</v>
      </c>
      <c r="I9" s="80">
        <f>COUNTIF('[1]דיווח פרטני'!$G:$G, H9)</f>
        <v>0</v>
      </c>
      <c r="J9" s="87" t="s">
        <v>61</v>
      </c>
      <c r="K9" s="82">
        <f>COUNTIF('[1]דיווח פרטני'!$D:$D, J9)</f>
        <v>0</v>
      </c>
      <c r="L9" s="69"/>
      <c r="M9" s="83" t="str">
        <f>IF('[1]דיווח רכש מאופס פליטות- תח"צ'!I16="","",'[1]דיווח רכש מאופס פליטות- תח"צ'!I16)</f>
        <v/>
      </c>
      <c r="N9" s="84" t="str">
        <f>IF('[1]דיווח רכש מאופס פליטות- תח"צ'!P16="","",'[1]דיווח רכש מאופס פליטות- תח"צ'!P16)</f>
        <v/>
      </c>
    </row>
    <row r="10" spans="1:14" ht="21" x14ac:dyDescent="0.35">
      <c r="A10" s="85">
        <f>IF(ISERROR(LARGE('[1]דיווח פרטני'!$E$6:$E$2559, SUM($F$5:F9)+1))," ",LARGE('[1]דיווח פרטני'!$E$6:$E$2559, SUM($F$5:F9)+1))</f>
        <v>2023</v>
      </c>
      <c r="B10" s="76">
        <f>COUNTIFS('[1]דיווח פרטני'!$E:$E,$A10,'[1]דיווח פרטני'!$C:$C,B$4)</f>
        <v>0</v>
      </c>
      <c r="C10" s="77">
        <f>COUNTIFS('[1]דיווח פרטני'!$E:$E,$A10,'[1]דיווח פרטני'!$C:$C,C$4)</f>
        <v>8</v>
      </c>
      <c r="D10" s="77">
        <f>COUNTIFS('[1]דיווח פרטני'!$E:$E,$A10,'[1]דיווח פרטני'!$C:$C,D$4)</f>
        <v>0</v>
      </c>
      <c r="E10" s="77">
        <f>COUNTIFS('[1]דיווח פרטני'!$E:$E,$A10,'[1]דיווח פרטני'!$C:$C,E$4)</f>
        <v>0</v>
      </c>
      <c r="F10" s="86">
        <f t="shared" si="0"/>
        <v>8</v>
      </c>
      <c r="G10" s="69"/>
      <c r="H10" s="79" t="str">
        <f>[1]גיליון3!T20</f>
        <v>Euro III 98% עם מסנן</v>
      </c>
      <c r="I10" s="80">
        <f>COUNTIF('[1]דיווח פרטני'!$G:$G, H10)</f>
        <v>0</v>
      </c>
      <c r="J10" s="81" t="s">
        <v>62</v>
      </c>
      <c r="K10" s="82">
        <f>COUNTIF('[1]דיווח פרטני'!$D:$D, J10)</f>
        <v>0</v>
      </c>
      <c r="L10" s="69"/>
      <c r="M10" s="83" t="str">
        <f>IF('[1]דיווח רכש מאופס פליטות- תח"צ'!I17="","",'[1]דיווח רכש מאופס פליטות- תח"צ'!I17)</f>
        <v/>
      </c>
      <c r="N10" s="84" t="str">
        <f>IF('[1]דיווח רכש מאופס פליטות- תח"צ'!P17="","",'[1]דיווח רכש מאופס פליטות- תח"צ'!P17)</f>
        <v/>
      </c>
    </row>
    <row r="11" spans="1:14" ht="21" x14ac:dyDescent="0.35">
      <c r="A11" s="85">
        <f>IF(ISERROR(LARGE('[1]דיווח פרטני'!$E$6:$E$2559, SUM($F$5:F10)+1))," ",LARGE('[1]דיווח פרטני'!$E$6:$E$2559, SUM($F$5:F10)+1))</f>
        <v>2023</v>
      </c>
      <c r="B11" s="76">
        <f>COUNTIFS('[1]דיווח פרטני'!$E:$E,$A11,'[1]דיווח פרטני'!$C:$C,B$4)</f>
        <v>0</v>
      </c>
      <c r="C11" s="77">
        <f>COUNTIFS('[1]דיווח פרטני'!$E:$E,$A11,'[1]דיווח פרטני'!$C:$C,C$4)</f>
        <v>8</v>
      </c>
      <c r="D11" s="77">
        <f>COUNTIFS('[1]דיווח פרטני'!$E:$E,$A11,'[1]דיווח פרטני'!$C:$C,D$4)</f>
        <v>0</v>
      </c>
      <c r="E11" s="77">
        <f>COUNTIFS('[1]דיווח פרטני'!$E:$E,$A11,'[1]דיווח פרטני'!$C:$C,E$4)</f>
        <v>0</v>
      </c>
      <c r="F11" s="86">
        <f t="shared" si="0"/>
        <v>8</v>
      </c>
      <c r="G11" s="69"/>
      <c r="H11" s="79" t="str">
        <f>[1]גיליון3!T21</f>
        <v>Euro IV</v>
      </c>
      <c r="I11" s="80">
        <f>COUNTIF('[1]דיווח פרטני'!$G:$G, H11)</f>
        <v>0</v>
      </c>
      <c r="J11" s="88"/>
      <c r="K11" s="82">
        <f>COUNTIF('[1]דיווח פרטני'!$D:$D, J11)</f>
        <v>0</v>
      </c>
      <c r="L11" s="69"/>
      <c r="M11" s="83" t="str">
        <f>IF('[1]דיווח רכש מאופס פליטות- תח"צ'!I18="","",'[1]דיווח רכש מאופס פליטות- תח"צ'!I18)</f>
        <v/>
      </c>
      <c r="N11" s="84" t="str">
        <f>IF('[1]דיווח רכש מאופס פליטות- תח"צ'!P18="","",'[1]דיווח רכש מאופס פליטות- תח"צ'!P18)</f>
        <v/>
      </c>
    </row>
    <row r="12" spans="1:14" ht="21" x14ac:dyDescent="0.35">
      <c r="A12" s="85">
        <f>IF(ISERROR(LARGE('[1]דיווח פרטני'!$E$6:$E$2559, SUM($F$5:F11)+1))," ",LARGE('[1]דיווח פרטני'!$E$6:$E$2559, SUM($F$5:F11)+1))</f>
        <v>2023</v>
      </c>
      <c r="B12" s="76">
        <f>COUNTIFS('[1]דיווח פרטני'!$E:$E,$A12,'[1]דיווח פרטני'!$C:$C,B$4)</f>
        <v>0</v>
      </c>
      <c r="C12" s="77">
        <f>COUNTIFS('[1]דיווח פרטני'!$E:$E,$A12,'[1]דיווח פרטני'!$C:$C,C$4)</f>
        <v>8</v>
      </c>
      <c r="D12" s="77">
        <f>COUNTIFS('[1]דיווח פרטני'!$E:$E,$A12,'[1]דיווח פרטני'!$C:$C,D$4)</f>
        <v>0</v>
      </c>
      <c r="E12" s="77">
        <f>COUNTIFS('[1]דיווח פרטני'!$E:$E,$A12,'[1]דיווח פרטני'!$C:$C,E$4)</f>
        <v>0</v>
      </c>
      <c r="F12" s="86">
        <f t="shared" si="0"/>
        <v>8</v>
      </c>
      <c r="G12" s="69"/>
      <c r="H12" s="79" t="s">
        <v>63</v>
      </c>
      <c r="I12" s="80">
        <f>COUNTIF('[1]דיווח פרטני'!$G:$G, H12)</f>
        <v>0</v>
      </c>
      <c r="J12" s="88"/>
      <c r="K12" s="82">
        <f>COUNTIF('[1]דיווח פרטני'!$D:$D, J12)</f>
        <v>0</v>
      </c>
      <c r="L12" s="69"/>
      <c r="M12" s="83" t="str">
        <f>IF('[1]דיווח רכש מאופס פליטות- תח"צ'!I19="","",'[1]דיווח רכש מאופס פליטות- תח"צ'!I19)</f>
        <v/>
      </c>
      <c r="N12" s="84" t="str">
        <f>IF('[1]דיווח רכש מאופס פליטות- תח"צ'!P19="","",'[1]דיווח רכש מאופס פליטות- תח"צ'!P19)</f>
        <v/>
      </c>
    </row>
    <row r="13" spans="1:14" ht="21" x14ac:dyDescent="0.35">
      <c r="A13" s="85">
        <f>IF(ISERROR(LARGE('[1]דיווח פרטני'!$E$6:$E$2559, SUM($F$5:F12)+1))," ",LARGE('[1]דיווח פרטני'!$E$6:$E$2559, SUM($F$5:F12)+1))</f>
        <v>2023</v>
      </c>
      <c r="B13" s="76">
        <f>COUNTIFS('[1]דיווח פרטני'!$E:$E,$A13,'[1]דיווח פרטני'!$C:$C,B$4)</f>
        <v>0</v>
      </c>
      <c r="C13" s="77">
        <f>COUNTIFS('[1]דיווח פרטני'!$E:$E,$A13,'[1]דיווח פרטני'!$C:$C,C$4)</f>
        <v>8</v>
      </c>
      <c r="D13" s="77">
        <f>COUNTIFS('[1]דיווח פרטני'!$E:$E,$A13,'[1]דיווח פרטני'!$C:$C,D$4)</f>
        <v>0</v>
      </c>
      <c r="E13" s="77">
        <f>COUNTIFS('[1]דיווח פרטני'!$E:$E,$A13,'[1]דיווח פרטני'!$C:$C,E$4)</f>
        <v>0</v>
      </c>
      <c r="F13" s="86">
        <f t="shared" si="0"/>
        <v>8</v>
      </c>
      <c r="G13" s="69"/>
      <c r="H13" s="79" t="str">
        <f>[1]גיליון3!T23</f>
        <v>Euro V</v>
      </c>
      <c r="I13" s="80">
        <f>COUNTIF('[1]דיווח פרטני'!$G:$G, H13)</f>
        <v>0</v>
      </c>
      <c r="J13" s="88"/>
      <c r="K13" s="82">
        <f>COUNTIF('[1]דיווח פרטני'!$D:$D, J13)</f>
        <v>0</v>
      </c>
      <c r="L13" s="69"/>
      <c r="M13" s="83" t="str">
        <f>IF('[1]דיווח רכש מאופס פליטות- תח"צ'!I20="","",'[1]דיווח רכש מאופס פליטות- תח"צ'!I20)</f>
        <v/>
      </c>
      <c r="N13" s="84" t="str">
        <f>IF('[1]דיווח רכש מאופס פליטות- תח"צ'!P20="","",'[1]דיווח רכש מאופס פליטות- תח"צ'!P20)</f>
        <v/>
      </c>
    </row>
    <row r="14" spans="1:14" ht="21" x14ac:dyDescent="0.35">
      <c r="A14" s="85">
        <f>IF(ISERROR(LARGE('[1]דיווח פרטני'!$E$6:$E$2559, SUM($F$5:F13)+1))," ",LARGE('[1]דיווח פרטני'!$E$6:$E$2559, SUM($F$5:F13)+1))</f>
        <v>2023</v>
      </c>
      <c r="B14" s="76">
        <f>COUNTIFS('[1]דיווח פרטני'!$E:$E,$A14,'[1]דיווח פרטני'!$C:$C,B$4)</f>
        <v>0</v>
      </c>
      <c r="C14" s="77">
        <f>COUNTIFS('[1]דיווח פרטני'!$E:$E,$A14,'[1]דיווח פרטני'!$C:$C,C$4)</f>
        <v>8</v>
      </c>
      <c r="D14" s="77">
        <f>COUNTIFS('[1]דיווח פרטני'!$E:$E,$A14,'[1]דיווח פרטני'!$C:$C,D$4)</f>
        <v>0</v>
      </c>
      <c r="E14" s="77">
        <f>COUNTIFS('[1]דיווח פרטני'!$E:$E,$A14,'[1]דיווח פרטני'!$C:$C,E$4)</f>
        <v>0</v>
      </c>
      <c r="F14" s="86">
        <f t="shared" si="0"/>
        <v>8</v>
      </c>
      <c r="G14" s="69"/>
      <c r="H14" s="79" t="str">
        <f>[1]גיליון3!T24</f>
        <v>Euro VI דיזל</v>
      </c>
      <c r="I14" s="80">
        <f>COUNTIF('[1]דיווח פרטני'!$G:$G, H14)</f>
        <v>433</v>
      </c>
      <c r="J14" s="88"/>
      <c r="K14" s="82">
        <f>COUNTIF('[1]דיווח פרטני'!$D:$D, J14)</f>
        <v>0</v>
      </c>
      <c r="L14" s="69"/>
      <c r="M14" s="83" t="str">
        <f>IF('[1]דיווח רכש מאופס פליטות- תח"צ'!I21="","",'[1]דיווח רכש מאופס פליטות- תח"צ'!I21)</f>
        <v/>
      </c>
      <c r="N14" s="84" t="str">
        <f>IF('[1]דיווח רכש מאופס פליטות- תח"צ'!P21="","",'[1]דיווח רכש מאופס פליטות- תח"צ'!P21)</f>
        <v/>
      </c>
    </row>
    <row r="15" spans="1:14" ht="21" x14ac:dyDescent="0.35">
      <c r="A15" s="85">
        <f>IF(ISERROR(LARGE('[1]דיווח פרטני'!$E$6:$E$2559, SUM($F$5:F14)+1))," ",LARGE('[1]דיווח פרטני'!$E$6:$E$2559, SUM($F$5:F14)+1))</f>
        <v>2023</v>
      </c>
      <c r="B15" s="76">
        <f>COUNTIFS('[1]דיווח פרטני'!$E:$E,$A15,'[1]דיווח פרטני'!$C:$C,B$4)</f>
        <v>0</v>
      </c>
      <c r="C15" s="77">
        <f>COUNTIFS('[1]דיווח פרטני'!$E:$E,$A15,'[1]דיווח פרטני'!$C:$C,C$4)</f>
        <v>8</v>
      </c>
      <c r="D15" s="77">
        <f>COUNTIFS('[1]דיווח פרטני'!$E:$E,$A15,'[1]דיווח פרטני'!$C:$C,D$4)</f>
        <v>0</v>
      </c>
      <c r="E15" s="77">
        <f>COUNTIFS('[1]דיווח פרטני'!$E:$E,$A15,'[1]דיווח פרטני'!$C:$C,E$4)</f>
        <v>0</v>
      </c>
      <c r="F15" s="86">
        <f t="shared" si="0"/>
        <v>8</v>
      </c>
      <c r="G15" s="69"/>
      <c r="H15" s="79" t="str">
        <f>[1]גיליון3!T25</f>
        <v>Euro VI גז דחוס או היברידי</v>
      </c>
      <c r="I15" s="80">
        <f>COUNTIF('[1]דיווח פרטני'!$G:$G, H15)</f>
        <v>0</v>
      </c>
      <c r="J15" s="88"/>
      <c r="K15" s="82">
        <f>COUNTIF('[1]דיווח פרטני'!$D:$D, J15)</f>
        <v>0</v>
      </c>
      <c r="L15" s="69"/>
      <c r="M15" s="83" t="str">
        <f>IF('[1]דיווח רכש מאופס פליטות- תח"צ'!I22="","",'[1]דיווח רכש מאופס פליטות- תח"צ'!I22)</f>
        <v/>
      </c>
      <c r="N15" s="84" t="str">
        <f>IF('[1]דיווח רכש מאופס פליטות- תח"צ'!P22="","",'[1]דיווח רכש מאופס פליטות- תח"צ'!P22)</f>
        <v/>
      </c>
    </row>
    <row r="16" spans="1:14" ht="21.75" thickBot="1" x14ac:dyDescent="0.4">
      <c r="A16" s="85">
        <f>IF(ISERROR(LARGE('[1]דיווח פרטני'!$E$6:$E$2559, SUM($F$5:F15)+1))," ",LARGE('[1]דיווח פרטני'!$E$6:$E$2559, SUM($F$5:F15)+1))</f>
        <v>2023</v>
      </c>
      <c r="B16" s="76">
        <f>COUNTIFS('[1]דיווח פרטני'!$E:$E,$A16,'[1]דיווח פרטני'!$C:$C,B$4)</f>
        <v>0</v>
      </c>
      <c r="C16" s="77">
        <f>COUNTIFS('[1]דיווח פרטני'!$E:$E,$A16,'[1]דיווח פרטני'!$C:$C,C$4)</f>
        <v>8</v>
      </c>
      <c r="D16" s="77">
        <f>COUNTIFS('[1]דיווח פרטני'!$E:$E,$A16,'[1]דיווח פרטני'!$C:$C,D$4)</f>
        <v>0</v>
      </c>
      <c r="E16" s="77">
        <f>COUNTIFS('[1]דיווח פרטני'!$E:$E,$A16,'[1]דיווח פרטני'!$C:$C,E$4)</f>
        <v>0</v>
      </c>
      <c r="F16" s="86">
        <f t="shared" si="0"/>
        <v>8</v>
      </c>
      <c r="G16" s="69"/>
      <c r="H16" s="89" t="str">
        <f>[1]גיליון3!T26</f>
        <v>Zero Emission חשמלי</v>
      </c>
      <c r="I16" s="90">
        <f>COUNTIF('[1]דיווח פרטני'!$G:$G, H16)</f>
        <v>61</v>
      </c>
      <c r="J16" s="91"/>
      <c r="K16" s="92">
        <f>COUNTIF('[1]דיווח פרטני'!$D:$D, J16)</f>
        <v>0</v>
      </c>
      <c r="L16" s="69"/>
      <c r="M16" s="83" t="str">
        <f>IF('[1]דיווח רכש מאופס פליטות- תח"צ'!I23="","",'[1]דיווח רכש מאופס פליטות- תח"צ'!I23)</f>
        <v/>
      </c>
      <c r="N16" s="84" t="str">
        <f>IF('[1]דיווח רכש מאופס פליטות- תח"צ'!P23="","",'[1]דיווח רכש מאופס פליטות- תח"צ'!P23)</f>
        <v/>
      </c>
    </row>
    <row r="17" spans="1:14" ht="21.75" thickBot="1" x14ac:dyDescent="0.4">
      <c r="A17" s="85">
        <f>IF(ISERROR(LARGE('[1]דיווח פרטני'!$E$6:$E$2559, SUM($F$5:F16)+1))," ",LARGE('[1]דיווח פרטני'!$E$6:$E$2559, SUM($F$5:F16)+1))</f>
        <v>2023</v>
      </c>
      <c r="B17" s="76">
        <f>COUNTIFS('[1]דיווח פרטני'!$E:$E,$A17,'[1]דיווח פרטני'!$C:$C,B$4)</f>
        <v>0</v>
      </c>
      <c r="C17" s="77">
        <f>COUNTIFS('[1]דיווח פרטני'!$E:$E,$A17,'[1]דיווח פרטני'!$C:$C,C$4)</f>
        <v>8</v>
      </c>
      <c r="D17" s="77">
        <f>COUNTIFS('[1]דיווח פרטני'!$E:$E,$A17,'[1]דיווח פרטני'!$C:$C,D$4)</f>
        <v>0</v>
      </c>
      <c r="E17" s="77">
        <f>COUNTIFS('[1]דיווח פרטני'!$E:$E,$A17,'[1]דיווח פרטני'!$C:$C,E$4)</f>
        <v>0</v>
      </c>
      <c r="F17" s="86">
        <f t="shared" si="0"/>
        <v>8</v>
      </c>
      <c r="G17" s="69"/>
      <c r="H17" s="93" t="s">
        <v>64</v>
      </c>
      <c r="I17" s="94">
        <f>SUBTOTAL(109,I5:I16)</f>
        <v>494</v>
      </c>
      <c r="J17" s="95"/>
      <c r="K17" s="96">
        <f>SUBTOTAL(109,K5:K16)</f>
        <v>494</v>
      </c>
      <c r="L17" s="69"/>
      <c r="M17" s="83" t="str">
        <f>IF('[1]דיווח רכש מאופס פליטות- תח"צ'!I24="","",'[1]דיווח רכש מאופס פליטות- תח"צ'!I24)</f>
        <v/>
      </c>
      <c r="N17" s="84" t="str">
        <f>IF('[1]דיווח רכש מאופס פליטות- תח"צ'!P24="","",'[1]דיווח רכש מאופס פליטות- תח"צ'!P24)</f>
        <v/>
      </c>
    </row>
    <row r="18" spans="1:14" ht="21.75" thickBot="1" x14ac:dyDescent="0.4">
      <c r="A18" s="85">
        <f>IF(ISERROR(LARGE('[1]דיווח פרטני'!$E$6:$E$2559, SUM($F$5:F17)+1))," ",LARGE('[1]דיווח פרטני'!$E$6:$E$2559, SUM($F$5:F17)+1))</f>
        <v>2022</v>
      </c>
      <c r="B18" s="76">
        <f>COUNTIFS('[1]דיווח פרטני'!$E:$E,$A18,'[1]דיווח פרטני'!$C:$C,B$4)</f>
        <v>0</v>
      </c>
      <c r="C18" s="77">
        <f>COUNTIFS('[1]דיווח פרטני'!$E:$E,$A18,'[1]דיווח פרטני'!$C:$C,C$4)</f>
        <v>32</v>
      </c>
      <c r="D18" s="77">
        <f>COUNTIFS('[1]דיווח פרטני'!$E:$E,$A18,'[1]דיווח פרטני'!$C:$C,D$4)</f>
        <v>0</v>
      </c>
      <c r="E18" s="77">
        <f>COUNTIFS('[1]דיווח פרטני'!$E:$E,$A18,'[1]דיווח פרטני'!$C:$C,E$4)</f>
        <v>0</v>
      </c>
      <c r="F18" s="86">
        <f t="shared" si="0"/>
        <v>32</v>
      </c>
      <c r="G18" s="69"/>
      <c r="H18" s="69"/>
      <c r="I18" s="69"/>
      <c r="J18" s="69"/>
      <c r="K18" s="69"/>
      <c r="L18" s="69"/>
      <c r="M18" s="97" t="str">
        <f>IF('[1]דיווח רכש מאופס פליטות- תח"צ'!I25="","",'[1]דיווח רכש מאופס פליטות- תח"צ'!I25)</f>
        <v/>
      </c>
      <c r="N18" s="98" t="str">
        <f>IF('[1]דיווח רכש מאופס פליטות- תח"צ'!P25="","",'[1]דיווח רכש מאופס פליטות- תח"צ'!P25)</f>
        <v/>
      </c>
    </row>
    <row r="19" spans="1:14" ht="21.75" thickBot="1" x14ac:dyDescent="0.4">
      <c r="A19" s="85">
        <f>IF(ISERROR(LARGE('[1]דיווח פרטני'!$E$6:$E$2559, SUM($F$5:F18)+1))," ",LARGE('[1]דיווח פרטני'!$E$6:$E$2559, SUM($F$5:F18)+1))</f>
        <v>2022</v>
      </c>
      <c r="B19" s="76">
        <f>COUNTIFS('[1]דיווח פרטני'!$E:$E,$A19,'[1]דיווח פרטני'!$C:$C,B$4)</f>
        <v>0</v>
      </c>
      <c r="C19" s="77">
        <f>COUNTIFS('[1]דיווח פרטני'!$E:$E,$A19,'[1]דיווח פרטני'!$C:$C,C$4)</f>
        <v>32</v>
      </c>
      <c r="D19" s="77">
        <f>COUNTIFS('[1]דיווח פרטני'!$E:$E,$A19,'[1]דיווח פרטני'!$C:$C,D$4)</f>
        <v>0</v>
      </c>
      <c r="E19" s="77">
        <f>COUNTIFS('[1]דיווח פרטני'!$E:$E,$A19,'[1]דיווח פרטני'!$C:$C,E$4)</f>
        <v>0</v>
      </c>
      <c r="F19" s="86">
        <f t="shared" si="0"/>
        <v>32</v>
      </c>
      <c r="G19" s="69"/>
      <c r="H19" s="69"/>
      <c r="I19" s="69"/>
      <c r="J19" s="69"/>
      <c r="K19" s="69"/>
      <c r="L19" s="69"/>
      <c r="M19" s="69"/>
      <c r="N19" s="69"/>
    </row>
    <row r="20" spans="1:14" ht="21.75" thickBot="1" x14ac:dyDescent="0.4">
      <c r="A20" s="85">
        <f>IF(ISERROR(LARGE('[1]דיווח פרטני'!$E$6:$E$2559, SUM($F$5:F19)+1))," ",LARGE('[1]דיווח פרטני'!$E$6:$E$2559, SUM($F$5:F19)+1))</f>
        <v>2021</v>
      </c>
      <c r="B20" s="76">
        <f>COUNTIFS('[1]דיווח פרטני'!$E:$E,$A20,'[1]דיווח פרטני'!$C:$C,B$4)</f>
        <v>0</v>
      </c>
      <c r="C20" s="77">
        <f>COUNTIFS('[1]דיווח פרטני'!$E:$E,$A20,'[1]דיווח פרטני'!$C:$C,C$4)</f>
        <v>17</v>
      </c>
      <c r="D20" s="77">
        <f>COUNTIFS('[1]דיווח פרטני'!$E:$E,$A20,'[1]דיווח פרטני'!$C:$C,D$4)</f>
        <v>0</v>
      </c>
      <c r="E20" s="77">
        <f>COUNTIFS('[1]דיווח פרטני'!$E:$E,$A20,'[1]דיווח פרטני'!$C:$C,E$4)</f>
        <v>0</v>
      </c>
      <c r="F20" s="86">
        <f t="shared" si="0"/>
        <v>17</v>
      </c>
      <c r="G20" s="69"/>
      <c r="H20" s="99" t="s">
        <v>65</v>
      </c>
      <c r="I20" s="100"/>
      <c r="J20" s="101"/>
      <c r="K20" s="102">
        <f>SUM('[1]טעינת חשמל לכלי רכב'!N19:N25,'[1]טעינת חשמל לכלי רכב'!O19:O25,'[1]צריכת דלק של כלי רכב'!B44:B47,'[1]צריכת דלק של כלי רכב'!B50:B53,'[1]צריכת דלק של כלי רכב'!B56:B59,'[1]צריכת דלק של כלי רכב'!B62:B65,'[1]צריכת דלק של כלי רכב'!B68:B71,'[1]צריכת דלק של כלי רכב'!B74:B77,'[1]צריכת דלק של כלי רכב'!B80:B83)</f>
        <v>0</v>
      </c>
      <c r="L20" s="69"/>
      <c r="M20" s="69"/>
      <c r="N20" s="69"/>
    </row>
    <row r="21" spans="1:14" ht="21.75" thickBot="1" x14ac:dyDescent="0.4">
      <c r="A21" s="85">
        <f>IF(ISERROR(LARGE('[1]דיווח פרטני'!$E$6:$E$2559, SUM($F$5:F20)+1))," ",LARGE('[1]דיווח פרטני'!$E$6:$E$2559, SUM($F$5:F20)+1))</f>
        <v>2021</v>
      </c>
      <c r="B21" s="76">
        <f>COUNTIFS('[1]דיווח פרטני'!$E:$E,$A21,'[1]דיווח פרטני'!$C:$C,B$4)</f>
        <v>0</v>
      </c>
      <c r="C21" s="77">
        <f>COUNTIFS('[1]דיווח פרטני'!$E:$E,$A21,'[1]דיווח פרטני'!$C:$C,C$4)</f>
        <v>17</v>
      </c>
      <c r="D21" s="77">
        <f>COUNTIFS('[1]דיווח פרטני'!$E:$E,$A21,'[1]דיווח פרטני'!$C:$C,D$4)</f>
        <v>0</v>
      </c>
      <c r="E21" s="77">
        <f>COUNTIFS('[1]דיווח פרטני'!$E:$E,$A21,'[1]דיווח פרטני'!$C:$C,E$4)</f>
        <v>0</v>
      </c>
      <c r="F21" s="86">
        <f t="shared" si="0"/>
        <v>17</v>
      </c>
      <c r="G21" s="69"/>
      <c r="H21" s="69"/>
      <c r="I21" s="69"/>
      <c r="J21" s="69"/>
      <c r="K21" s="69"/>
      <c r="L21" s="69"/>
      <c r="M21" s="69"/>
      <c r="N21" s="69"/>
    </row>
    <row r="22" spans="1:14" ht="21.75" thickBot="1" x14ac:dyDescent="0.4">
      <c r="A22" s="85">
        <f>IF(ISERROR(LARGE('[1]דיווח פרטני'!$E$6:$E$2559, SUM($F$5:F21)+1))," ",LARGE('[1]דיווח פרטני'!$E$6:$E$2559, SUM($F$5:F21)+1))</f>
        <v>2020</v>
      </c>
      <c r="B22" s="76">
        <f>COUNTIFS('[1]דיווח פרטני'!$E:$E,$A22,'[1]דיווח פרטני'!$C:$C,B$4)</f>
        <v>0</v>
      </c>
      <c r="C22" s="77">
        <f>COUNTIFS('[1]דיווח פרטני'!$E:$E,$A22,'[1]דיווח פרטני'!$C:$C,C$4)</f>
        <v>10</v>
      </c>
      <c r="D22" s="77">
        <f>COUNTIFS('[1]דיווח פרטני'!$E:$E,$A22,'[1]דיווח פרטני'!$C:$C,D$4)</f>
        <v>0</v>
      </c>
      <c r="E22" s="77">
        <f>COUNTIFS('[1]דיווח פרטני'!$E:$E,$A22,'[1]דיווח פרטני'!$C:$C,E$4)</f>
        <v>0</v>
      </c>
      <c r="F22" s="86">
        <f t="shared" si="0"/>
        <v>10</v>
      </c>
      <c r="G22" s="103"/>
      <c r="H22" s="99" t="s">
        <v>66</v>
      </c>
      <c r="I22" s="100"/>
      <c r="J22" s="101"/>
      <c r="K22" s="104">
        <f>COUNTA('[1]דיווח פרטני'!I6:I4452)</f>
        <v>433</v>
      </c>
      <c r="L22" s="69"/>
      <c r="M22" s="69"/>
      <c r="N22" s="69"/>
    </row>
    <row r="23" spans="1:14" ht="21.75" thickBot="1" x14ac:dyDescent="0.4">
      <c r="A23" s="85">
        <f>IF(ISERROR(LARGE('[1]דיווח פרטני'!$E$6:$E$2559, SUM($F$5:F22)+1))," ",LARGE('[1]דיווח פרטני'!$E$6:$E$2559, SUM($F$5:F22)+1))</f>
        <v>2019</v>
      </c>
      <c r="B23" s="76">
        <f>COUNTIFS('[1]דיווח פרטני'!$E:$E,$A23,'[1]דיווח פרטני'!$C:$C,B$4)</f>
        <v>0</v>
      </c>
      <c r="C23" s="77">
        <f>COUNTIFS('[1]דיווח פרטני'!$E:$E,$A23,'[1]דיווח פרטני'!$C:$C,C$4)</f>
        <v>10</v>
      </c>
      <c r="D23" s="77">
        <f>COUNTIFS('[1]דיווח פרטני'!$E:$E,$A23,'[1]דיווח פרטני'!$C:$C,D$4)</f>
        <v>0</v>
      </c>
      <c r="E23" s="77">
        <f>COUNTIFS('[1]דיווח פרטני'!$E:$E,$A23,'[1]דיווח פרטני'!$C:$C,E$4)</f>
        <v>0</v>
      </c>
      <c r="F23" s="86">
        <f t="shared" si="0"/>
        <v>10</v>
      </c>
      <c r="G23" s="69"/>
      <c r="H23" s="69"/>
      <c r="I23" s="69"/>
      <c r="J23" s="69"/>
      <c r="K23" s="69"/>
      <c r="L23" s="69"/>
      <c r="M23" s="69"/>
      <c r="N23" s="69"/>
    </row>
    <row r="24" spans="1:14" ht="21.75" thickBot="1" x14ac:dyDescent="0.4">
      <c r="A24" s="85">
        <f>IF(ISERROR(LARGE('[1]דיווח פרטני'!$E$6:$E$2559, SUM($F$5:F23)+1))," ",LARGE('[1]דיווח פרטני'!$E$6:$E$2559, SUM($F$5:F23)+1))</f>
        <v>2019</v>
      </c>
      <c r="B24" s="76">
        <f>COUNTIFS('[1]דיווח פרטני'!$E:$E,$A24,'[1]דיווח פרטני'!$C:$C,B$4)</f>
        <v>0</v>
      </c>
      <c r="C24" s="77">
        <f>COUNTIFS('[1]דיווח פרטני'!$E:$E,$A24,'[1]דיווח פרטני'!$C:$C,C$4)</f>
        <v>10</v>
      </c>
      <c r="D24" s="77">
        <f>COUNTIFS('[1]דיווח פרטני'!$E:$E,$A24,'[1]דיווח פרטני'!$C:$C,D$4)</f>
        <v>0</v>
      </c>
      <c r="E24" s="77">
        <f>COUNTIFS('[1]דיווח פרטני'!$E:$E,$A24,'[1]דיווח פרטני'!$C:$C,E$4)</f>
        <v>0</v>
      </c>
      <c r="F24" s="86">
        <f t="shared" si="0"/>
        <v>10</v>
      </c>
      <c r="G24" s="69"/>
      <c r="H24" s="105" t="s">
        <v>67</v>
      </c>
      <c r="I24" s="106"/>
      <c r="J24" s="107"/>
      <c r="K24" s="108">
        <f>'[1]פליטות חלקיקים'!C46</f>
        <v>3.0000000000000001E-3</v>
      </c>
      <c r="L24" s="69"/>
      <c r="M24" s="69"/>
      <c r="N24" s="69"/>
    </row>
    <row r="25" spans="1:14" ht="21.75" thickBot="1" x14ac:dyDescent="0.4">
      <c r="A25" s="109">
        <f>IF(ISERROR(LARGE('[1]דיווח פרטני'!$E$6:$E$2559, SUM($F$5:F24)+1))," ",LARGE('[1]דיווח פרטני'!$E$6:$E$2559, SUM($F$5:F24)+1))</f>
        <v>2018</v>
      </c>
      <c r="B25" s="76">
        <f>COUNTIFS('[1]דיווח פרטני'!$E:$E,$A25,'[1]דיווח פרטני'!$C:$C,B$4)</f>
        <v>0</v>
      </c>
      <c r="C25" s="77">
        <f>COUNTIFS('[1]דיווח פרטני'!$E:$E,$A25,'[1]דיווח פרטני'!$C:$C,C$4)</f>
        <v>41</v>
      </c>
      <c r="D25" s="77">
        <f>COUNTIFS('[1]דיווח פרטני'!$E:$E,$A25,'[1]דיווח פרטני'!$C:$C,D$4)</f>
        <v>0</v>
      </c>
      <c r="E25" s="77">
        <f>COUNTIFS('[1]דיווח פרטני'!$E:$E,$A25,'[1]דיווח פרטני'!$C:$C,E$4)</f>
        <v>0</v>
      </c>
      <c r="F25" s="110">
        <f t="shared" si="0"/>
        <v>41</v>
      </c>
      <c r="G25" s="69"/>
      <c r="H25" s="69"/>
      <c r="I25" s="69"/>
      <c r="J25" s="69"/>
      <c r="K25" s="69"/>
      <c r="L25" s="69"/>
      <c r="M25" s="69"/>
      <c r="N25" s="69"/>
    </row>
    <row r="26" spans="1:14" ht="21.75" thickBot="1" x14ac:dyDescent="0.4">
      <c r="A26" s="111" t="s">
        <v>68</v>
      </c>
      <c r="B26" s="112">
        <f>SUM(B5:B25)</f>
        <v>0</v>
      </c>
      <c r="C26" s="112">
        <f t="shared" ref="C26:E26" si="1">SUM(C5:C25)</f>
        <v>309</v>
      </c>
      <c r="D26" s="112">
        <f t="shared" si="1"/>
        <v>0</v>
      </c>
      <c r="E26" s="112">
        <f t="shared" si="1"/>
        <v>0</v>
      </c>
      <c r="F26" s="113">
        <f t="shared" si="0"/>
        <v>309</v>
      </c>
      <c r="G26" s="69"/>
      <c r="H26" s="69"/>
      <c r="I26" s="69"/>
      <c r="J26" s="69"/>
      <c r="K26" s="69"/>
      <c r="L26" s="69"/>
      <c r="M26" s="69"/>
      <c r="N26" s="69"/>
    </row>
    <row r="27" spans="1:14" ht="21" x14ac:dyDescent="0.35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</row>
    <row r="28" spans="1:14" ht="31.5" x14ac:dyDescent="0.35">
      <c r="A28" s="114" t="s">
        <v>69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</row>
    <row r="29" spans="1:14" ht="42" x14ac:dyDescent="0.35">
      <c r="A29" s="115" t="s">
        <v>70</v>
      </c>
      <c r="B29" s="116" t="s">
        <v>71</v>
      </c>
      <c r="C29" s="116"/>
      <c r="D29" s="116"/>
      <c r="E29" s="116"/>
      <c r="F29" s="117" t="s">
        <v>72</v>
      </c>
      <c r="G29" s="118" t="s">
        <v>73</v>
      </c>
      <c r="H29" s="69"/>
      <c r="I29" s="69"/>
      <c r="J29" s="69"/>
      <c r="K29" s="69"/>
      <c r="L29" s="69"/>
      <c r="M29" s="69"/>
      <c r="N29" s="69"/>
    </row>
    <row r="30" spans="1:14" ht="21" x14ac:dyDescent="0.35">
      <c r="A30" s="119"/>
      <c r="B30" s="120" t="s">
        <v>74</v>
      </c>
      <c r="C30" s="120" t="s">
        <v>75</v>
      </c>
      <c r="D30" s="120" t="s">
        <v>76</v>
      </c>
      <c r="E30" s="120" t="s">
        <v>77</v>
      </c>
      <c r="F30" s="121"/>
      <c r="G30" s="122" t="s">
        <v>78</v>
      </c>
      <c r="H30" s="69"/>
      <c r="I30" s="69"/>
      <c r="J30" s="69"/>
      <c r="K30" s="69"/>
      <c r="L30" s="69"/>
      <c r="M30" s="69"/>
      <c r="N30" s="69"/>
    </row>
    <row r="31" spans="1:14" ht="21" x14ac:dyDescent="0.35">
      <c r="A31" s="123" t="s">
        <v>79</v>
      </c>
      <c r="B31" s="124"/>
      <c r="C31" s="124"/>
      <c r="D31" s="124"/>
      <c r="E31" s="124"/>
      <c r="F31" s="124"/>
      <c r="G31" s="125"/>
      <c r="H31" s="69"/>
      <c r="I31" s="69"/>
      <c r="J31" s="69"/>
      <c r="K31" s="69"/>
      <c r="L31" s="69"/>
      <c r="M31" s="69"/>
      <c r="N31" s="69"/>
    </row>
    <row r="32" spans="1:14" ht="21" x14ac:dyDescent="0.35">
      <c r="A32" s="126" t="s">
        <v>80</v>
      </c>
      <c r="B32" s="127"/>
      <c r="C32" s="127"/>
      <c r="D32" s="127"/>
      <c r="E32" s="127"/>
      <c r="F32" s="127"/>
      <c r="G32" s="128"/>
      <c r="H32" s="69"/>
      <c r="I32" s="69"/>
      <c r="J32" s="69"/>
      <c r="K32" s="69"/>
      <c r="L32" s="69"/>
      <c r="M32" s="69"/>
      <c r="N32" s="69"/>
    </row>
    <row r="33" spans="1:14" ht="21" x14ac:dyDescent="0.35">
      <c r="A33" s="129" t="s">
        <v>81</v>
      </c>
      <c r="B33" s="130">
        <f>'[1]צריכת דלק של כלי רכב'!C14</f>
        <v>51439.610289808072</v>
      </c>
      <c r="C33" s="131">
        <f>'[1]צריכת דלק של כלי רכב'!B93</f>
        <v>50672.54283610783</v>
      </c>
      <c r="D33" s="131">
        <f>'[1]צריכת דלק של כלי רכב'!B94</f>
        <v>2.61797765768</v>
      </c>
      <c r="E33" s="131">
        <f>'[1]צריכת דלק של כלי רכב'!B95</f>
        <v>2.61797765768</v>
      </c>
      <c r="F33" s="131"/>
      <c r="G33" s="132">
        <f>IFERROR(+B33/$B$41,"")</f>
        <v>0.98525930586331367</v>
      </c>
      <c r="H33" s="69"/>
      <c r="I33" s="69"/>
      <c r="J33" s="69"/>
      <c r="K33" s="69"/>
      <c r="L33" s="69"/>
      <c r="M33" s="69"/>
      <c r="N33" s="69"/>
    </row>
    <row r="34" spans="1:14" ht="21" x14ac:dyDescent="0.35">
      <c r="A34" s="129" t="s">
        <v>82</v>
      </c>
      <c r="B34" s="130">
        <f>'[1]מערכות מיזוג וקירור'!F14</f>
        <v>769.6</v>
      </c>
      <c r="C34" s="131"/>
      <c r="D34" s="131"/>
      <c r="E34" s="131"/>
      <c r="F34" s="131">
        <f>SUM('[1]מערכות מיזוג וקירור'!C62:C64)</f>
        <v>769.59999999999991</v>
      </c>
      <c r="G34" s="132">
        <f>IFERROR(+B34/$B$41,"")</f>
        <v>1.474069413668638E-2</v>
      </c>
      <c r="H34" s="69"/>
      <c r="I34" s="69"/>
      <c r="J34" s="69"/>
      <c r="K34" s="69"/>
      <c r="L34" s="69"/>
      <c r="M34" s="69"/>
      <c r="N34" s="69"/>
    </row>
    <row r="35" spans="1:14" ht="21" x14ac:dyDescent="0.35">
      <c r="A35" s="133" t="s">
        <v>83</v>
      </c>
      <c r="B35" s="130">
        <f>+SUM(B33:B34)</f>
        <v>52209.21028980807</v>
      </c>
      <c r="C35" s="131"/>
      <c r="D35" s="131"/>
      <c r="E35" s="131"/>
      <c r="F35" s="131"/>
      <c r="G35" s="132"/>
      <c r="H35" s="69"/>
      <c r="I35" s="69"/>
      <c r="J35" s="69"/>
      <c r="K35" s="69"/>
      <c r="L35" s="69"/>
      <c r="M35" s="69"/>
      <c r="N35" s="69"/>
    </row>
    <row r="36" spans="1:14" ht="21" x14ac:dyDescent="0.35">
      <c r="A36" s="126" t="s">
        <v>84</v>
      </c>
      <c r="B36" s="127"/>
      <c r="C36" s="127"/>
      <c r="D36" s="127"/>
      <c r="E36" s="127"/>
      <c r="F36" s="127"/>
      <c r="G36" s="128"/>
      <c r="H36" s="69"/>
      <c r="I36" s="69"/>
      <c r="J36" s="69"/>
      <c r="K36" s="69"/>
      <c r="L36" s="69"/>
      <c r="M36" s="69"/>
      <c r="N36" s="69"/>
    </row>
    <row r="37" spans="1:14" ht="21" x14ac:dyDescent="0.35">
      <c r="A37" s="129" t="s">
        <v>85</v>
      </c>
      <c r="B37" s="130">
        <f>'[1]טעינת חשמל לכלי רכב'!C12</f>
        <v>1302.1883205046561</v>
      </c>
      <c r="C37" s="131">
        <f>'[1]טעינת חשמל לכלי רכב'!C50</f>
        <v>1299.5825193000001</v>
      </c>
      <c r="D37" s="131">
        <f>'[1]טעינת חשמל לכלי רכב'!C52</f>
        <v>7.6193017680000015E-3</v>
      </c>
      <c r="E37" s="131">
        <f>'[1]טעינת חשמל לכלי רכב'!C51</f>
        <v>2.0953079862000002E-2</v>
      </c>
      <c r="F37" s="131"/>
      <c r="G37" s="134"/>
      <c r="H37" s="69"/>
      <c r="I37" s="69"/>
      <c r="J37" s="69"/>
      <c r="K37" s="69"/>
      <c r="L37" s="69"/>
      <c r="M37" s="69"/>
      <c r="N37" s="69"/>
    </row>
    <row r="38" spans="1:14" ht="21" x14ac:dyDescent="0.35">
      <c r="A38" s="135" t="s">
        <v>86</v>
      </c>
      <c r="B38" s="136">
        <f>+B37</f>
        <v>1302.1883205046561</v>
      </c>
      <c r="C38" s="137"/>
      <c r="D38" s="137"/>
      <c r="E38" s="137"/>
      <c r="F38" s="137"/>
      <c r="G38" s="138"/>
      <c r="H38" s="69"/>
      <c r="I38" s="69"/>
      <c r="J38" s="69"/>
      <c r="K38" s="69"/>
      <c r="L38" s="69"/>
      <c r="M38" s="69"/>
      <c r="N38" s="69"/>
    </row>
    <row r="39" spans="1:14" ht="21" x14ac:dyDescent="0.35">
      <c r="A39" s="139"/>
      <c r="B39" s="139"/>
      <c r="C39" s="139"/>
      <c r="D39" s="139"/>
      <c r="E39" s="139"/>
      <c r="F39" s="139"/>
      <c r="G39" s="139"/>
      <c r="H39" s="140"/>
      <c r="I39" s="69"/>
      <c r="J39" s="69"/>
      <c r="K39" s="69"/>
      <c r="L39" s="69"/>
      <c r="M39" s="69"/>
      <c r="N39" s="69"/>
    </row>
    <row r="40" spans="1:14" ht="21" x14ac:dyDescent="0.35">
      <c r="A40" s="139"/>
      <c r="B40" s="139"/>
      <c r="C40" s="139"/>
      <c r="D40" s="139"/>
      <c r="E40" s="139"/>
      <c r="F40" s="139"/>
      <c r="G40" s="139"/>
      <c r="H40" s="141"/>
      <c r="I40" s="69"/>
      <c r="J40" s="69"/>
      <c r="K40" s="69"/>
      <c r="L40" s="69"/>
      <c r="M40" s="69"/>
      <c r="N40" s="69"/>
    </row>
    <row r="41" spans="1:14" ht="21" x14ac:dyDescent="0.35">
      <c r="A41" s="142" t="s">
        <v>87</v>
      </c>
      <c r="B41" s="143">
        <f>+B35</f>
        <v>52209.21028980807</v>
      </c>
      <c r="C41" s="144"/>
      <c r="D41" s="144"/>
      <c r="E41" s="144"/>
      <c r="F41" s="139"/>
      <c r="G41" s="139"/>
      <c r="H41" s="141"/>
      <c r="I41" s="69"/>
      <c r="J41" s="69"/>
      <c r="K41" s="69"/>
      <c r="L41" s="69"/>
      <c r="M41" s="69"/>
      <c r="N41" s="69"/>
    </row>
    <row r="42" spans="1:14" ht="21" x14ac:dyDescent="0.35">
      <c r="A42" s="145" t="s">
        <v>88</v>
      </c>
      <c r="B42" s="146">
        <f>+B38</f>
        <v>1302.1883205046561</v>
      </c>
      <c r="C42" s="144"/>
      <c r="D42" s="144"/>
      <c r="E42" s="144"/>
      <c r="F42" s="139"/>
      <c r="G42" s="139"/>
      <c r="H42" s="141"/>
      <c r="I42" s="69"/>
      <c r="J42" s="69"/>
      <c r="K42" s="69"/>
      <c r="L42" s="69"/>
      <c r="M42" s="69"/>
      <c r="N42" s="69"/>
    </row>
  </sheetData>
  <mergeCells count="1">
    <mergeCell ref="H24:J24"/>
  </mergeCells>
  <conditionalFormatting sqref="M5:M13">
    <cfRule type="expression" dxfId="1" priority="1">
      <formula>M9&gt;0</formula>
    </cfRule>
  </conditionalFormatting>
  <conditionalFormatting sqref="M14:M18">
    <cfRule type="expression" dxfId="0" priority="2">
      <formula>#REF!&gt;0</formula>
    </cfRule>
  </conditionalFormatting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CDE63FED46464E9A2488497E8E13C7" ma:contentTypeVersion="15" ma:contentTypeDescription="Create a new document." ma:contentTypeScope="" ma:versionID="d6fc7bebb915a6e4e30ea3cbec5a97ce">
  <xsd:schema xmlns:xsd="http://www.w3.org/2001/XMLSchema" xmlns:xs="http://www.w3.org/2001/XMLSchema" xmlns:p="http://schemas.microsoft.com/office/2006/metadata/properties" xmlns:ns3="09952000-b04d-4ae1-960f-a678dce182ff" xmlns:ns4="abe1379a-840c-41a5-acfe-01f1f6a68f48" targetNamespace="http://schemas.microsoft.com/office/2006/metadata/properties" ma:root="true" ma:fieldsID="f592b317e31265edee2c60738ee88671" ns3:_="" ns4:_="">
    <xsd:import namespace="09952000-b04d-4ae1-960f-a678dce182ff"/>
    <xsd:import namespace="abe1379a-840c-41a5-acfe-01f1f6a68f4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_activity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  <xsd:element ref="ns4:MediaLengthInSeconds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952000-b04d-4ae1-960f-a678dce182f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e1379a-840c-41a5-acfe-01f1f6a68f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be1379a-840c-41a5-acfe-01f1f6a68f48" xsi:nil="true"/>
  </documentManagement>
</p:properties>
</file>

<file path=customXml/itemProps1.xml><?xml version="1.0" encoding="utf-8"?>
<ds:datastoreItem xmlns:ds="http://schemas.openxmlformats.org/officeDocument/2006/customXml" ds:itemID="{E697FECA-D70D-4940-A388-6D1504F0A7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9952000-b04d-4ae1-960f-a678dce182ff"/>
    <ds:schemaRef ds:uri="abe1379a-840c-41a5-acfe-01f1f6a68f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1AE11E-21A7-4D3E-843A-53784611125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0AE175-DFC2-425C-BDC9-C9ABCBDC175F}">
  <ds:schemaRefs>
    <ds:schemaRef ds:uri="abe1379a-840c-41a5-acfe-01f1f6a68f48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09952000-b04d-4ae1-960f-a678dce182ff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דיווח פרטני</vt:lpstr>
      <vt:lpstr>סיכום פניות ציבור בנושא עשן</vt:lpstr>
      <vt:lpstr>נהיגה חסכונית</vt:lpstr>
      <vt:lpstr>סיכום מצבת ופליטות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אלי עשור - סמנכ''ל טכנולוגיות, מערכות מידע ובקרה</dc:creator>
  <cp:lastModifiedBy>אלי עשור - סמנכ''ל טכנולוגיות, מערכות מידע ובקרה</cp:lastModifiedBy>
  <dcterms:created xsi:type="dcterms:W3CDTF">2026-03-08T09:14:36Z</dcterms:created>
  <dcterms:modified xsi:type="dcterms:W3CDTF">2026-03-08T09:22:57Z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0x01010001CDE63FED46464E9A2488497E8E13C7</vt:lpwstr>
  </property>
</Properties>
</file>